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971081\AppData\Local\Temp\MicrosoftEdgeDownloads\11e6e475-b5bb-4a77-988f-8faf721bd5bd\"/>
    </mc:Choice>
  </mc:AlternateContent>
  <xr:revisionPtr revIDLastSave="0" documentId="13_ncr:1_{20A58B0C-A193-479A-A0AA-A7F8D1BA3020}" xr6:coauthVersionLast="47" xr6:coauthVersionMax="47" xr10:uidLastSave="{00000000-0000-0000-0000-000000000000}"/>
  <bookViews>
    <workbookView xWindow="-108" yWindow="-108" windowWidth="23256" windowHeight="12456" xr2:uid="{A0CE4B56-99A3-4766-BAF3-4A03EEE95B22}"/>
  </bookViews>
  <sheets>
    <sheet name="Ohje" sheetId="4" r:id="rId1"/>
    <sheet name="1. kausi" sheetId="1" r:id="rId2"/>
    <sheet name="2. kausi" sheetId="2" r:id="rId3"/>
    <sheet name="3. kausi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B24" i="2"/>
  <c r="E39" i="1"/>
  <c r="C39" i="2"/>
  <c r="C39" i="3"/>
  <c r="B21" i="2"/>
  <c r="B22" i="2"/>
  <c r="B23" i="2"/>
  <c r="B25" i="2"/>
  <c r="B26" i="2"/>
  <c r="B27" i="2"/>
  <c r="B28" i="2"/>
  <c r="B29" i="2"/>
  <c r="B30" i="2"/>
  <c r="B31" i="2"/>
  <c r="B32" i="2"/>
  <c r="B33" i="2"/>
  <c r="B34" i="2"/>
  <c r="B35" i="2"/>
  <c r="B36" i="2"/>
  <c r="B19" i="2"/>
  <c r="B20" i="2"/>
  <c r="B37" i="2"/>
  <c r="B18" i="2"/>
  <c r="D39" i="1"/>
  <c r="D39" i="3"/>
  <c r="E39" i="3"/>
  <c r="F39" i="3"/>
  <c r="G39" i="3"/>
  <c r="H39" i="3"/>
  <c r="I39" i="3"/>
  <c r="J39" i="3"/>
  <c r="K39" i="3"/>
  <c r="L39" i="3"/>
  <c r="M39" i="3"/>
  <c r="N39" i="3"/>
  <c r="D39" i="2"/>
  <c r="E39" i="2"/>
  <c r="F39" i="2"/>
  <c r="G39" i="2"/>
  <c r="H39" i="2"/>
  <c r="I39" i="2"/>
  <c r="J39" i="2"/>
  <c r="K39" i="2"/>
  <c r="L39" i="2"/>
  <c r="M39" i="2"/>
  <c r="N39" i="2"/>
  <c r="F39" i="1"/>
  <c r="G39" i="1"/>
  <c r="H39" i="1"/>
  <c r="I39" i="1"/>
  <c r="J39" i="1"/>
  <c r="K39" i="1"/>
  <c r="L39" i="1"/>
  <c r="M39" i="1"/>
  <c r="N39" i="1"/>
  <c r="O39" i="1"/>
  <c r="B37" i="3" l="1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G13" i="3"/>
  <c r="N12" i="3"/>
  <c r="N40" i="3" s="1"/>
  <c r="M12" i="3"/>
  <c r="M13" i="3" s="1"/>
  <c r="L12" i="3"/>
  <c r="L13" i="3" s="1"/>
  <c r="K12" i="3"/>
  <c r="K40" i="3" s="1"/>
  <c r="J12" i="3"/>
  <c r="J13" i="3" s="1"/>
  <c r="I12" i="3"/>
  <c r="I40" i="3" s="1"/>
  <c r="H12" i="3"/>
  <c r="G12" i="3"/>
  <c r="F12" i="3"/>
  <c r="F13" i="3" s="1"/>
  <c r="E12" i="3"/>
  <c r="E40" i="3" s="1"/>
  <c r="D12" i="3"/>
  <c r="D13" i="3" s="1"/>
  <c r="C12" i="3"/>
  <c r="B10" i="3"/>
  <c r="B9" i="3"/>
  <c r="B8" i="3"/>
  <c r="B7" i="3"/>
  <c r="B6" i="3"/>
  <c r="N2" i="3"/>
  <c r="M2" i="3"/>
  <c r="L2" i="3"/>
  <c r="K2" i="3"/>
  <c r="J2" i="3"/>
  <c r="I2" i="3"/>
  <c r="H2" i="3"/>
  <c r="G2" i="3"/>
  <c r="F2" i="3"/>
  <c r="E2" i="3"/>
  <c r="D2" i="3"/>
  <c r="B17" i="2"/>
  <c r="B7" i="2"/>
  <c r="B8" i="2"/>
  <c r="B9" i="2"/>
  <c r="B10" i="2"/>
  <c r="B6" i="2"/>
  <c r="E13" i="3" l="1"/>
  <c r="E14" i="3" s="1"/>
  <c r="N13" i="3"/>
  <c r="F40" i="3"/>
  <c r="F41" i="3" s="1"/>
  <c r="L40" i="3"/>
  <c r="D40" i="3"/>
  <c r="D41" i="3" s="1"/>
  <c r="F14" i="3"/>
  <c r="N14" i="3"/>
  <c r="G14" i="3"/>
  <c r="C40" i="3"/>
  <c r="C41" i="3" s="1"/>
  <c r="M14" i="3"/>
  <c r="I41" i="3"/>
  <c r="H13" i="3"/>
  <c r="H14" i="3" s="1"/>
  <c r="D14" i="3"/>
  <c r="L14" i="3"/>
  <c r="G40" i="3"/>
  <c r="G41" i="3" s="1"/>
  <c r="K41" i="3"/>
  <c r="J14" i="3"/>
  <c r="M40" i="3"/>
  <c r="M41" i="3" s="1"/>
  <c r="I13" i="3"/>
  <c r="I14" i="3" s="1"/>
  <c r="H40" i="3"/>
  <c r="H41" i="3" s="1"/>
  <c r="L41" i="3"/>
  <c r="C13" i="3"/>
  <c r="C14" i="3" s="1"/>
  <c r="K13" i="3"/>
  <c r="K14" i="3" s="1"/>
  <c r="J40" i="3"/>
  <c r="J41" i="3" s="1"/>
  <c r="N41" i="3"/>
  <c r="E41" i="3"/>
  <c r="F12" i="1" l="1"/>
  <c r="F40" i="1" s="1"/>
  <c r="F13" i="1" l="1"/>
  <c r="D2" i="2" l="1"/>
  <c r="E2" i="2"/>
  <c r="F2" i="2"/>
  <c r="G2" i="2"/>
  <c r="H2" i="2"/>
  <c r="I2" i="2"/>
  <c r="J2" i="2"/>
  <c r="K2" i="2"/>
  <c r="L2" i="2"/>
  <c r="M2" i="2"/>
  <c r="N2" i="2"/>
  <c r="C2" i="2"/>
  <c r="N12" i="2"/>
  <c r="M12" i="2"/>
  <c r="M13" i="2" s="1"/>
  <c r="L12" i="2"/>
  <c r="K12" i="2"/>
  <c r="J12" i="2"/>
  <c r="I12" i="2"/>
  <c r="H12" i="2"/>
  <c r="H13" i="2" s="1"/>
  <c r="H14" i="2" s="1"/>
  <c r="G12" i="2"/>
  <c r="F12" i="2"/>
  <c r="E12" i="2"/>
  <c r="E13" i="2" s="1"/>
  <c r="D12" i="2"/>
  <c r="C12" i="2"/>
  <c r="C40" i="2" s="1"/>
  <c r="C41" i="2" s="1"/>
  <c r="C41" i="1"/>
  <c r="C14" i="1"/>
  <c r="J13" i="2" l="1"/>
  <c r="J14" i="2" s="1"/>
  <c r="K40" i="2"/>
  <c r="K41" i="2" s="1"/>
  <c r="G40" i="2"/>
  <c r="G41" i="2" s="1"/>
  <c r="I13" i="2"/>
  <c r="I14" i="2" s="1"/>
  <c r="C13" i="2"/>
  <c r="C14" i="2" s="1"/>
  <c r="K13" i="2"/>
  <c r="K14" i="2" s="1"/>
  <c r="D13" i="2"/>
  <c r="D14" i="2" s="1"/>
  <c r="L13" i="2"/>
  <c r="L14" i="2" s="1"/>
  <c r="E40" i="2"/>
  <c r="E41" i="2" s="1"/>
  <c r="M40" i="2"/>
  <c r="M41" i="2" s="1"/>
  <c r="E14" i="2"/>
  <c r="M14" i="2"/>
  <c r="F40" i="2"/>
  <c r="F41" i="2" s="1"/>
  <c r="N40" i="2"/>
  <c r="N41" i="2" s="1"/>
  <c r="F13" i="2"/>
  <c r="F14" i="2" s="1"/>
  <c r="N13" i="2"/>
  <c r="N14" i="2" s="1"/>
  <c r="I40" i="2"/>
  <c r="I41" i="2" s="1"/>
  <c r="H40" i="2"/>
  <c r="H41" i="2" s="1"/>
  <c r="G13" i="2"/>
  <c r="G14" i="2" s="1"/>
  <c r="J40" i="2"/>
  <c r="J41" i="2" s="1"/>
  <c r="L40" i="2"/>
  <c r="L41" i="2" s="1"/>
  <c r="D40" i="2"/>
  <c r="D41" i="2" s="1"/>
  <c r="O12" i="1" l="1"/>
  <c r="N12" i="1"/>
  <c r="M12" i="1"/>
  <c r="L12" i="1"/>
  <c r="K12" i="1"/>
  <c r="J12" i="1"/>
  <c r="I12" i="1"/>
  <c r="H12" i="1"/>
  <c r="G12" i="1"/>
  <c r="E12" i="1"/>
  <c r="D12" i="1"/>
  <c r="O40" i="1" l="1"/>
  <c r="O41" i="1" s="1"/>
  <c r="G40" i="1"/>
  <c r="G41" i="1" s="1"/>
  <c r="K13" i="1"/>
  <c r="K14" i="1" s="1"/>
  <c r="E40" i="1"/>
  <c r="E41" i="1" s="1"/>
  <c r="N40" i="1"/>
  <c r="N41" i="1" s="1"/>
  <c r="J13" i="1"/>
  <c r="J14" i="1" s="1"/>
  <c r="L40" i="1"/>
  <c r="L41" i="1" s="1"/>
  <c r="D40" i="1"/>
  <c r="D41" i="1" s="1"/>
  <c r="F41" i="1"/>
  <c r="H13" i="1"/>
  <c r="H14" i="1" s="1"/>
  <c r="D13" i="1"/>
  <c r="D14" i="1" s="1"/>
  <c r="L13" i="1"/>
  <c r="L14" i="1" s="1"/>
  <c r="H40" i="1"/>
  <c r="H41" i="1" s="1"/>
  <c r="I13" i="1"/>
  <c r="I14" i="1" s="1"/>
  <c r="E13" i="1"/>
  <c r="E14" i="1" s="1"/>
  <c r="M13" i="1"/>
  <c r="M14" i="1" s="1"/>
  <c r="I40" i="1"/>
  <c r="I41" i="1" s="1"/>
  <c r="F14" i="1"/>
  <c r="N13" i="1"/>
  <c r="N14" i="1" s="1"/>
  <c r="J40" i="1"/>
  <c r="J41" i="1" s="1"/>
  <c r="M40" i="1"/>
  <c r="M41" i="1" s="1"/>
  <c r="G13" i="1"/>
  <c r="G14" i="1" s="1"/>
  <c r="O13" i="1"/>
  <c r="O14" i="1" s="1"/>
  <c r="K40" i="1"/>
  <c r="K41" i="1" s="1"/>
  <c r="C43" i="1" l="1"/>
  <c r="D3" i="1" s="1"/>
  <c r="D43" i="1" s="1"/>
  <c r="E3" i="1" s="1"/>
  <c r="E43" i="1" s="1"/>
  <c r="F3" i="1" s="1"/>
  <c r="F43" i="1" s="1"/>
  <c r="G3" i="1" l="1"/>
  <c r="G43" i="1" s="1"/>
  <c r="H3" i="1" s="1"/>
  <c r="H43" i="1" s="1"/>
  <c r="I3" i="1" s="1"/>
  <c r="I43" i="1" s="1"/>
  <c r="J3" i="1" s="1"/>
  <c r="J43" i="1" s="1"/>
  <c r="K3" i="1" s="1"/>
  <c r="K43" i="1" s="1"/>
  <c r="L3" i="1" s="1"/>
  <c r="L43" i="1" s="1"/>
  <c r="M3" i="1" s="1"/>
  <c r="M43" i="1" s="1"/>
  <c r="N3" i="1" s="1"/>
  <c r="N43" i="1" s="1"/>
  <c r="O3" i="1" s="1"/>
  <c r="O43" i="1" s="1"/>
  <c r="C3" i="2" l="1"/>
  <c r="C43" i="2" s="1"/>
  <c r="D3" i="2" s="1"/>
  <c r="D43" i="2" s="1"/>
  <c r="E3" i="2" s="1"/>
  <c r="E43" i="2" s="1"/>
  <c r="F3" i="2" s="1"/>
  <c r="F43" i="2" s="1"/>
  <c r="G3" i="2" s="1"/>
  <c r="G43" i="2" s="1"/>
  <c r="H3" i="2" s="1"/>
  <c r="H43" i="2" s="1"/>
  <c r="I3" i="2" s="1"/>
  <c r="I43" i="2" s="1"/>
  <c r="J3" i="2" s="1"/>
  <c r="J43" i="2" s="1"/>
  <c r="K3" i="2" s="1"/>
  <c r="K43" i="2" s="1"/>
  <c r="L3" i="2" s="1"/>
  <c r="L43" i="2" s="1"/>
  <c r="M3" i="2" s="1"/>
  <c r="M43" i="2" s="1"/>
  <c r="N3" i="2" s="1"/>
  <c r="N43" i="2" s="1"/>
  <c r="C3" i="3" s="1"/>
  <c r="C43" i="3" s="1"/>
  <c r="D3" i="3" s="1"/>
  <c r="D43" i="3" s="1"/>
  <c r="E3" i="3" s="1"/>
  <c r="E43" i="3" s="1"/>
  <c r="F3" i="3" s="1"/>
  <c r="F43" i="3" s="1"/>
  <c r="G3" i="3" s="1"/>
  <c r="G43" i="3" s="1"/>
  <c r="H3" i="3" s="1"/>
  <c r="H43" i="3" s="1"/>
  <c r="I3" i="3" s="1"/>
  <c r="I43" i="3" s="1"/>
  <c r="J3" i="3" s="1"/>
  <c r="J43" i="3" s="1"/>
  <c r="K3" i="3" s="1"/>
  <c r="K43" i="3" s="1"/>
  <c r="L3" i="3" s="1"/>
  <c r="L43" i="3" s="1"/>
  <c r="M3" i="3" s="1"/>
  <c r="M43" i="3" s="1"/>
  <c r="N3" i="3" s="1"/>
  <c r="N43" i="3" s="1"/>
</calcChain>
</file>

<file path=xl/sharedStrings.xml><?xml version="1.0" encoding="utf-8"?>
<sst xmlns="http://schemas.openxmlformats.org/spreadsheetml/2006/main" count="71" uniqueCount="51">
  <si>
    <t>Ennen aloitusta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</si>
  <si>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</si>
  <si>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</si>
  <si>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</si>
  <si>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</si>
  <si>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</si>
  <si>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</si>
  <si>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</si>
  <si>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</si>
  <si>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</si>
  <si>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</si>
  <si>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</si>
  <si>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</si>
  <si>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Alkusaldo</t>
  </si>
  <si>
    <t>Tulot</t>
  </si>
  <si>
    <t>Oman pääoman lisäys</t>
  </si>
  <si>
    <t>Myynti</t>
  </si>
  <si>
    <t>Lainojen lisäys</t>
  </si>
  <si>
    <t>Saadut yritystuet</t>
  </si>
  <si>
    <t>Muut tulot</t>
  </si>
  <si>
    <t>Alv myynneistä (24%)</t>
  </si>
  <si>
    <t>Alv-palautukset</t>
  </si>
  <si>
    <t>Tulot yhteensä</t>
  </si>
  <si>
    <t>Menot</t>
  </si>
  <si>
    <t>Liiketoiminnan ostot</t>
  </si>
  <si>
    <t>Muut aineet ja tarvikkeet</t>
  </si>
  <si>
    <t>Lainojen lyhennykset</t>
  </si>
  <si>
    <t>Lainojen korot</t>
  </si>
  <si>
    <t>Vakuutusmaksut</t>
  </si>
  <si>
    <t>Toimitilojen vuokrat</t>
  </si>
  <si>
    <t>Markkinointikulut</t>
  </si>
  <si>
    <t>Yrittäjän palkka/yksityisnostot</t>
  </si>
  <si>
    <t>Työntekijöiden palkat</t>
  </si>
  <si>
    <t>Sosiaaliturvamaksut</t>
  </si>
  <si>
    <t>Verot</t>
  </si>
  <si>
    <t>Poistot</t>
  </si>
  <si>
    <t>Kirjanpito</t>
  </si>
  <si>
    <t>Puhelin, netti ja muut liittymät</t>
  </si>
  <si>
    <t>Ohjelmistot ja lisenssit</t>
  </si>
  <si>
    <t>Jäsenmaksut</t>
  </si>
  <si>
    <t xml:space="preserve">Kurssit ja koulutus </t>
  </si>
  <si>
    <t>Investoinnit</t>
  </si>
  <si>
    <t>Edustuskulut</t>
  </si>
  <si>
    <t>Muut kulut Alv (0 %)</t>
  </si>
  <si>
    <t>Muut kulut Alv (24 %)</t>
  </si>
  <si>
    <t>Alv menoista (24 %)</t>
  </si>
  <si>
    <t>Alv-maksut</t>
  </si>
  <si>
    <t>Menot yhteensä</t>
  </si>
  <si>
    <t>Loppusaldo</t>
  </si>
  <si>
    <t xml:space="preserve">Huomaathan, että laskentakaavat ovat suuntaa antavia ennusteita, eikä niitä voi käyttää esimerkiksi verojen määrittämiseen ja kirjanpitoon. Säästöpankki ei vastaa taulukon käytöstä tai sen sisällöstä.   </t>
  </si>
  <si>
    <r>
      <rPr>
        <b/>
        <sz val="20"/>
        <color rgb="FF003D6B"/>
        <rFont val="Aptos"/>
        <family val="2"/>
      </rPr>
      <t xml:space="preserve">
Vinkkejä Säästöpankin kassavirtalaskelma-Excelin käyttöön: </t>
    </r>
    <r>
      <rPr>
        <sz val="12"/>
        <color theme="1"/>
        <rFont val="Aptos"/>
        <family val="2"/>
      </rPr>
      <t xml:space="preserve">
</t>
    </r>
    <r>
      <rPr>
        <sz val="14"/>
        <color theme="1"/>
        <rFont val="Aptos"/>
        <family val="2"/>
      </rPr>
      <t>• tämän Excelin avulla voit suunnitella ja arvioida kuukausitasolla yrityksen kassatarvetta. 
• jos kyseessä on jo olemassa oleva yritys, merkitse ”Ennen aloitusta” -sarakkeeseen alkusaldoksi yrityksen nykyiset kassavarat ”Tulot yhteensä” -kohtaan (C14). Halutessasi voit täydentää myös muita tietoja ”Ennen aloitusta” -sarakkeeseen (C-sarake), mutta se ei ole välttämätöntä. 
• Excel-tiedosto sisältää yleisimmät tulo- ja menotyypit otsikoituna: voit vapaasti itse muokata nimiä yritykselle sopivammiksi. Jos vaihdat otsikointeja ”1. kausi” -välilehdelle, nimi muuttuu automaattisesti myös 2. kausi ja 3. kausi -välilehdille. 
• jos teet nimeämisiin muutoksia, huomioithan että rivien arvonlisäverot pysyvät oikein (alv-kuluerät on merkitty seuraaville menoriveille: liiketoiminnan ostot, muut aineet ja tarvikkeet, vakuutusmaksut, markkinointikulut, kirjanpito, puhelin, netti ja muut liittymät, ohjelmistot ja lisenssit, jäsenmaksut, kurssit ja koulutus, investoinnit, edustuskulut ja muut kulut alv 24 %) 
• jos kiinteät kulut, esimerkiksi toimitilojen vuokrat, ovat samat joka kuukausi, voit kopioida summan koko riville näin: ota kiinni halutun solun oikeasta alakulmasta &gt; paina hiiren vasenta painiketta &gt; vedä tieto kaikille haluamillesi kuukausille.  
• kauden viimeinen saldo siirtyy automaattisesti seuraavalle kaudelle. Eli esimerkiksi 1. kausi -välilehdellä loppusaldo (O43), siirtyy 2. kausi välilehden Alkusaldo-kohtaan (C3).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</si>
</sst>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7" x14ac:knownFonts="1">
    <font>
      <sz val="11"/>
      <color rgb="FF003D6B"/>
      <name val="Aptos"/>
    </font>
    <font>
      <sz val="11"/>
      <color theme="1"/>
      <name val="Calibri"/>
      <family val="2"/>
      <scheme val="minor"/>
    </font>
    <font>
      <sz val="12"/>
      <color rgb="FF00798F"/>
      <name val="Aptos"/>
      <family val="2"/>
    </font>
    <font>
      <b/>
      <sz val="12"/>
      <color rgb="FF00798F"/>
      <name val="Aptos Black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ptos"/>
      <family val="2"/>
    </font>
    <font>
      <sz val="12"/>
      <color rgb="FF003D6B"/>
      <name val="Aptos"/>
      <family val="2"/>
    </font>
    <font>
      <sz val="12"/>
      <color rgb="FF003D6B"/>
      <name val="Aptos Black"/>
      <family val="2"/>
    </font>
    <font>
      <b/>
      <sz val="12"/>
      <color rgb="FF003D6B"/>
      <name val="Aptos"/>
      <family val="2"/>
    </font>
    <font>
      <b/>
      <sz val="12"/>
      <color rgb="FF003D6B"/>
      <name val="Aptos Black"/>
      <family val="2"/>
    </font>
    <font>
      <sz val="12"/>
      <color rgb="FF003D6B"/>
      <name val="Aptos Black"/>
      <family val="2"/>
    </font>
    <font>
      <b/>
      <sz val="20"/>
      <color rgb="FF003D6B"/>
      <name val="Aptos"/>
      <family val="2"/>
    </font>
    <font>
      <sz val="24"/>
      <color theme="0"/>
      <name val="Aptos Black"/>
      <family val="2"/>
    </font>
    <font>
      <sz val="14"/>
      <color theme="1"/>
      <name val="Aptos"/>
      <family val="2"/>
    </font>
    <font>
      <sz val="14"/>
      <color theme="0"/>
      <name val="Aptos"/>
      <family val="2"/>
    </font>
    <font>
      <sz val="16"/>
      <color theme="0"/>
      <name val="Aptos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D6B"/>
        <bgColor indexed="64"/>
      </patternFill>
    </fill>
    <fill>
      <patternFill patternType="solid">
        <fgColor rgb="FFDDEFFE"/>
        <bgColor indexed="64"/>
      </patternFill>
    </fill>
    <fill>
      <patternFill patternType="lightUp">
        <bgColor rgb="FFDDEFFE"/>
      </patternFill>
    </fill>
  </fills>
  <borders count="30">
    <border>
      <left/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E7E6E6"/>
      </bottom>
      <diagonal/>
    </border>
    <border>
      <left/>
      <right style="thin">
        <color indexed="64"/>
      </right>
      <top style="thin">
        <color indexed="64"/>
      </top>
      <bottom style="thin">
        <color rgb="FFE7E6E6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2"/>
      </top>
      <bottom style="thin">
        <color indexed="64"/>
      </bottom>
      <diagonal/>
    </border>
    <border>
      <left/>
      <right style="thin">
        <color indexed="64"/>
      </right>
      <top style="thin">
        <color theme="2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theme="2"/>
      </bottom>
      <diagonal/>
    </border>
    <border>
      <left/>
      <right style="thin">
        <color indexed="64"/>
      </right>
      <top style="thin">
        <color indexed="64"/>
      </top>
      <bottom style="thin">
        <color theme="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5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0" xfId="0" applyFont="1" applyFill="1"/>
    <xf numFmtId="0" fontId="5" fillId="0" borderId="0" xfId="0" applyFont="1"/>
    <xf numFmtId="0" fontId="5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26" xfId="0" applyFont="1" applyFill="1" applyBorder="1" applyAlignment="1">
      <alignment horizontal="center"/>
    </xf>
    <xf numFmtId="0" fontId="7" fillId="2" borderId="22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8" fillId="2" borderId="0" xfId="0" applyFont="1" applyFill="1"/>
    <xf numFmtId="0" fontId="7" fillId="2" borderId="27" xfId="0" applyFont="1" applyFill="1" applyBorder="1"/>
    <xf numFmtId="44" fontId="7" fillId="2" borderId="0" xfId="1" applyFont="1" applyFill="1" applyProtection="1"/>
    <xf numFmtId="0" fontId="9" fillId="2" borderId="27" xfId="0" applyFont="1" applyFill="1" applyBorder="1"/>
    <xf numFmtId="44" fontId="7" fillId="2" borderId="0" xfId="1" applyFont="1" applyFill="1" applyAlignment="1" applyProtection="1">
      <alignment vertical="center"/>
    </xf>
    <xf numFmtId="0" fontId="7" fillId="2" borderId="3" xfId="0" applyFont="1" applyFill="1" applyBorder="1" applyAlignment="1">
      <alignment horizontal="left" vertical="center" indent="1"/>
    </xf>
    <xf numFmtId="44" fontId="7" fillId="2" borderId="5" xfId="1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>
      <alignment horizontal="left" vertical="center" indent="1"/>
    </xf>
    <xf numFmtId="44" fontId="7" fillId="2" borderId="1" xfId="1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>
      <alignment horizontal="left" vertical="center" indent="1"/>
    </xf>
    <xf numFmtId="44" fontId="7" fillId="2" borderId="16" xfId="1" applyFont="1" applyFill="1" applyBorder="1" applyAlignment="1" applyProtection="1">
      <alignment horizontal="left" vertical="center"/>
      <protection locked="0"/>
    </xf>
    <xf numFmtId="44" fontId="7" fillId="2" borderId="0" xfId="1" applyFont="1" applyFill="1" applyBorder="1" applyAlignment="1" applyProtection="1">
      <alignment horizontal="left" vertical="center"/>
      <protection locked="0"/>
    </xf>
    <xf numFmtId="44" fontId="7" fillId="2" borderId="8" xfId="1" applyFont="1" applyFill="1" applyBorder="1" applyAlignment="1" applyProtection="1">
      <alignment horizontal="left" vertical="center"/>
      <protection locked="0"/>
    </xf>
    <xf numFmtId="44" fontId="7" fillId="2" borderId="16" xfId="1" applyFont="1" applyFill="1" applyBorder="1" applyAlignment="1" applyProtection="1">
      <alignment horizontal="left" vertical="center"/>
    </xf>
    <xf numFmtId="44" fontId="7" fillId="2" borderId="17" xfId="1" applyFont="1" applyFill="1" applyBorder="1" applyAlignment="1" applyProtection="1">
      <alignment horizontal="left" vertical="center"/>
    </xf>
    <xf numFmtId="44" fontId="7" fillId="2" borderId="4" xfId="1" applyFont="1" applyFill="1" applyBorder="1" applyAlignment="1" applyProtection="1">
      <alignment horizontal="left" vertical="center"/>
      <protection locked="0"/>
    </xf>
    <xf numFmtId="44" fontId="7" fillId="2" borderId="13" xfId="1" applyFont="1" applyFill="1" applyBorder="1" applyAlignment="1" applyProtection="1">
      <alignment horizontal="left" vertical="center"/>
      <protection locked="0"/>
    </xf>
    <xf numFmtId="44" fontId="7" fillId="2" borderId="9" xfId="1" applyFont="1" applyFill="1" applyBorder="1" applyAlignment="1" applyProtection="1">
      <alignment horizontal="left" vertical="center"/>
      <protection locked="0"/>
    </xf>
    <xf numFmtId="44" fontId="7" fillId="2" borderId="17" xfId="1" applyFont="1" applyFill="1" applyBorder="1" applyAlignment="1" applyProtection="1">
      <alignment horizontal="left" vertical="center"/>
      <protection locked="0"/>
    </xf>
    <xf numFmtId="44" fontId="7" fillId="2" borderId="0" xfId="1" applyFont="1" applyFill="1" applyBorder="1" applyAlignment="1" applyProtection="1">
      <alignment horizontal="left" vertical="center"/>
    </xf>
    <xf numFmtId="44" fontId="7" fillId="2" borderId="8" xfId="1" applyFont="1" applyFill="1" applyBorder="1" applyAlignment="1" applyProtection="1">
      <alignment horizontal="left" vertical="center"/>
    </xf>
    <xf numFmtId="0" fontId="10" fillId="2" borderId="20" xfId="0" applyFont="1" applyFill="1" applyBorder="1" applyAlignment="1">
      <alignment horizontal="left" vertical="center" indent="1"/>
    </xf>
    <xf numFmtId="0" fontId="7" fillId="2" borderId="18" xfId="0" applyFont="1" applyFill="1" applyBorder="1" applyAlignment="1">
      <alignment horizontal="left" vertical="center" indent="1"/>
    </xf>
    <xf numFmtId="0" fontId="7" fillId="2" borderId="2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left" vertical="center" indent="1"/>
    </xf>
    <xf numFmtId="44" fontId="7" fillId="2" borderId="6" xfId="1" applyFont="1" applyFill="1" applyBorder="1" applyAlignment="1" applyProtection="1">
      <alignment horizontal="left" vertical="center"/>
      <protection locked="0"/>
    </xf>
    <xf numFmtId="0" fontId="7" fillId="2" borderId="27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44" fontId="7" fillId="2" borderId="4" xfId="1" applyFont="1" applyFill="1" applyBorder="1" applyAlignment="1" applyProtection="1">
      <alignment horizontal="left" vertical="center"/>
    </xf>
    <xf numFmtId="0" fontId="10" fillId="2" borderId="2" xfId="0" applyFont="1" applyFill="1" applyBorder="1" applyAlignment="1">
      <alignment horizontal="left" vertical="center" indent="1"/>
    </xf>
    <xf numFmtId="0" fontId="11" fillId="2" borderId="0" xfId="0" applyFont="1" applyFill="1"/>
    <xf numFmtId="0" fontId="6" fillId="2" borderId="0" xfId="0" applyFont="1" applyFill="1" applyAlignment="1">
      <alignment horizontal="left" vertical="top" wrapText="1"/>
    </xf>
    <xf numFmtId="0" fontId="2" fillId="3" borderId="0" xfId="0" applyFont="1" applyFill="1"/>
    <xf numFmtId="0" fontId="7" fillId="2" borderId="8" xfId="0" applyFont="1" applyFill="1" applyBorder="1"/>
    <xf numFmtId="0" fontId="3" fillId="2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wrapText="1" indent="1"/>
    </xf>
    <xf numFmtId="0" fontId="7" fillId="2" borderId="11" xfId="0" applyFont="1" applyFill="1" applyBorder="1"/>
    <xf numFmtId="0" fontId="7" fillId="2" borderId="21" xfId="0" applyFont="1" applyFill="1" applyBorder="1"/>
    <xf numFmtId="0" fontId="16" fillId="3" borderId="2" xfId="0" applyFont="1" applyFill="1" applyBorder="1" applyAlignment="1">
      <alignment horizontal="left" vertical="center" indent="1"/>
    </xf>
    <xf numFmtId="0" fontId="7" fillId="2" borderId="18" xfId="0" applyFont="1" applyFill="1" applyBorder="1" applyAlignment="1">
      <alignment horizontal="left" vertical="center" indent="2"/>
    </xf>
    <xf numFmtId="0" fontId="10" fillId="2" borderId="23" xfId="0" applyFont="1" applyFill="1" applyBorder="1" applyAlignment="1">
      <alignment horizontal="left" vertical="top" indent="1"/>
    </xf>
    <xf numFmtId="44" fontId="7" fillId="2" borderId="26" xfId="1" applyFont="1" applyFill="1" applyBorder="1" applyAlignment="1" applyProtection="1">
      <alignment horizontal="right" vertical="center" indent="1"/>
      <protection locked="0"/>
    </xf>
    <xf numFmtId="44" fontId="7" fillId="2" borderId="5" xfId="1" applyFont="1" applyFill="1" applyBorder="1" applyAlignment="1" applyProtection="1">
      <alignment horizontal="right" vertical="center" indent="1"/>
      <protection locked="0"/>
    </xf>
    <xf numFmtId="44" fontId="7" fillId="2" borderId="27" xfId="1" applyFont="1" applyFill="1" applyBorder="1" applyAlignment="1" applyProtection="1">
      <alignment horizontal="right" vertical="center" indent="1"/>
      <protection locked="0"/>
    </xf>
    <xf numFmtId="44" fontId="7" fillId="2" borderId="1" xfId="1" applyFont="1" applyFill="1" applyBorder="1" applyAlignment="1" applyProtection="1">
      <alignment horizontal="right" vertical="center" indent="1"/>
      <protection locked="0"/>
    </xf>
    <xf numFmtId="44" fontId="7" fillId="2" borderId="15" xfId="1" applyFont="1" applyFill="1" applyBorder="1" applyAlignment="1" applyProtection="1">
      <alignment horizontal="right" vertical="center" indent="1"/>
      <protection locked="0"/>
    </xf>
    <xf numFmtId="44" fontId="7" fillId="2" borderId="16" xfId="1" applyFont="1" applyFill="1" applyBorder="1" applyAlignment="1" applyProtection="1">
      <alignment horizontal="right" vertical="center" indent="1"/>
      <protection locked="0"/>
    </xf>
    <xf numFmtId="0" fontId="7" fillId="2" borderId="27" xfId="0" applyFont="1" applyFill="1" applyBorder="1" applyAlignment="1" applyProtection="1">
      <alignment horizontal="right" vertical="center" indent="1"/>
      <protection locked="0"/>
    </xf>
    <xf numFmtId="44" fontId="7" fillId="2" borderId="0" xfId="1" applyFont="1" applyFill="1" applyBorder="1" applyAlignment="1" applyProtection="1">
      <alignment horizontal="right" vertical="center" indent="1"/>
      <protection locked="0"/>
    </xf>
    <xf numFmtId="44" fontId="7" fillId="2" borderId="8" xfId="1" applyFont="1" applyFill="1" applyBorder="1" applyAlignment="1" applyProtection="1">
      <alignment horizontal="right" vertical="center" indent="1"/>
      <protection locked="0"/>
    </xf>
    <xf numFmtId="0" fontId="7" fillId="2" borderId="15" xfId="0" applyFont="1" applyFill="1" applyBorder="1" applyAlignment="1">
      <alignment horizontal="right" vertical="center" indent="1"/>
    </xf>
    <xf numFmtId="44" fontId="7" fillId="2" borderId="16" xfId="1" applyFont="1" applyFill="1" applyBorder="1" applyAlignment="1" applyProtection="1">
      <alignment horizontal="right" vertical="center" indent="1"/>
    </xf>
    <xf numFmtId="44" fontId="7" fillId="2" borderId="17" xfId="1" applyFont="1" applyFill="1" applyBorder="1" applyAlignment="1" applyProtection="1">
      <alignment horizontal="right" vertical="center" indent="1"/>
    </xf>
    <xf numFmtId="0" fontId="7" fillId="2" borderId="8" xfId="0" applyFont="1" applyFill="1" applyBorder="1" applyAlignment="1">
      <alignment horizontal="right" indent="1"/>
    </xf>
    <xf numFmtId="44" fontId="7" fillId="2" borderId="0" xfId="1" applyFont="1" applyFill="1" applyAlignment="1" applyProtection="1">
      <alignment horizontal="right" indent="1"/>
    </xf>
    <xf numFmtId="0" fontId="7" fillId="2" borderId="27" xfId="0" applyFont="1" applyFill="1" applyBorder="1" applyAlignment="1">
      <alignment horizontal="right" vertical="center" indent="1"/>
    </xf>
    <xf numFmtId="44" fontId="7" fillId="2" borderId="0" xfId="1" applyFont="1" applyFill="1" applyAlignment="1" applyProtection="1">
      <alignment horizontal="right" vertical="center" indent="1"/>
    </xf>
    <xf numFmtId="44" fontId="7" fillId="2" borderId="4" xfId="1" applyFont="1" applyFill="1" applyBorder="1" applyAlignment="1" applyProtection="1">
      <alignment horizontal="right" vertical="center" indent="1"/>
      <protection locked="0"/>
    </xf>
    <xf numFmtId="44" fontId="7" fillId="2" borderId="13" xfId="1" applyFont="1" applyFill="1" applyBorder="1" applyAlignment="1" applyProtection="1">
      <alignment horizontal="right" vertical="center" indent="1"/>
      <protection locked="0"/>
    </xf>
    <xf numFmtId="44" fontId="7" fillId="2" borderId="9" xfId="1" applyFont="1" applyFill="1" applyBorder="1" applyAlignment="1" applyProtection="1">
      <alignment horizontal="right" vertical="center" indent="1"/>
      <protection locked="0"/>
    </xf>
    <xf numFmtId="44" fontId="7" fillId="2" borderId="17" xfId="1" applyFont="1" applyFill="1" applyBorder="1" applyAlignment="1" applyProtection="1">
      <alignment horizontal="right" vertical="center" indent="1"/>
      <protection locked="0"/>
    </xf>
    <xf numFmtId="44" fontId="7" fillId="2" borderId="27" xfId="1" applyFont="1" applyFill="1" applyBorder="1" applyAlignment="1" applyProtection="1">
      <alignment horizontal="right" vertical="center" indent="1"/>
    </xf>
    <xf numFmtId="44" fontId="7" fillId="2" borderId="0" xfId="1" applyFont="1" applyFill="1" applyBorder="1" applyAlignment="1" applyProtection="1">
      <alignment horizontal="right" vertical="center" indent="1"/>
    </xf>
    <xf numFmtId="44" fontId="7" fillId="2" borderId="8" xfId="1" applyFont="1" applyFill="1" applyBorder="1" applyAlignment="1" applyProtection="1">
      <alignment horizontal="right" vertical="center" indent="1"/>
    </xf>
    <xf numFmtId="44" fontId="7" fillId="2" borderId="26" xfId="1" applyFont="1" applyFill="1" applyBorder="1" applyAlignment="1" applyProtection="1">
      <alignment horizontal="right" vertical="center" indent="1"/>
    </xf>
    <xf numFmtId="44" fontId="7" fillId="2" borderId="28" xfId="1" applyFont="1" applyFill="1" applyBorder="1" applyAlignment="1" applyProtection="1">
      <alignment horizontal="right" vertical="center" indent="1"/>
    </xf>
    <xf numFmtId="44" fontId="9" fillId="2" borderId="2" xfId="1" applyFont="1" applyFill="1" applyBorder="1" applyAlignment="1" applyProtection="1">
      <alignment horizontal="right" vertical="center" indent="1"/>
    </xf>
    <xf numFmtId="44" fontId="9" fillId="2" borderId="21" xfId="1" applyFont="1" applyFill="1" applyBorder="1" applyAlignment="1" applyProtection="1">
      <alignment horizontal="right" vertical="center" indent="1"/>
    </xf>
    <xf numFmtId="44" fontId="9" fillId="2" borderId="22" xfId="1" applyFont="1" applyFill="1" applyBorder="1" applyAlignment="1" applyProtection="1">
      <alignment horizontal="right" vertical="center" indent="1"/>
    </xf>
    <xf numFmtId="0" fontId="7" fillId="2" borderId="26" xfId="0" applyFont="1" applyFill="1" applyBorder="1" applyAlignment="1">
      <alignment horizontal="right" vertical="center" indent="1"/>
    </xf>
    <xf numFmtId="0" fontId="7" fillId="2" borderId="0" xfId="0" applyFont="1" applyFill="1" applyAlignment="1">
      <alignment horizontal="right" vertical="center" indent="1"/>
    </xf>
    <xf numFmtId="0" fontId="7" fillId="2" borderId="19" xfId="0" applyFont="1" applyFill="1" applyBorder="1" applyAlignment="1">
      <alignment horizontal="right" vertical="center" indent="1"/>
    </xf>
    <xf numFmtId="44" fontId="9" fillId="2" borderId="14" xfId="1" applyFont="1" applyFill="1" applyBorder="1" applyAlignment="1" applyProtection="1">
      <alignment horizontal="right" vertical="top" indent="1"/>
    </xf>
    <xf numFmtId="44" fontId="9" fillId="2" borderId="24" xfId="1" applyFont="1" applyFill="1" applyBorder="1" applyAlignment="1" applyProtection="1">
      <alignment horizontal="right" vertical="top" indent="1"/>
    </xf>
    <xf numFmtId="8" fontId="9" fillId="2" borderId="24" xfId="1" applyNumberFormat="1" applyFont="1" applyFill="1" applyBorder="1" applyAlignment="1" applyProtection="1">
      <alignment horizontal="right" vertical="top" indent="1"/>
    </xf>
    <xf numFmtId="8" fontId="9" fillId="2" borderId="25" xfId="1" applyNumberFormat="1" applyFont="1" applyFill="1" applyBorder="1" applyAlignment="1" applyProtection="1">
      <alignment horizontal="right" vertical="top" indent="1"/>
    </xf>
    <xf numFmtId="44" fontId="7" fillId="2" borderId="26" xfId="1" applyFont="1" applyFill="1" applyBorder="1" applyAlignment="1" applyProtection="1">
      <alignment horizontal="right" vertical="center"/>
      <protection locked="0"/>
    </xf>
    <xf numFmtId="44" fontId="7" fillId="2" borderId="27" xfId="1" applyFont="1" applyFill="1" applyBorder="1" applyAlignment="1" applyProtection="1">
      <alignment horizontal="right" vertical="center"/>
      <protection locked="0"/>
    </xf>
    <xf numFmtId="44" fontId="7" fillId="2" borderId="15" xfId="1" applyFont="1" applyFill="1" applyBorder="1" applyAlignment="1" applyProtection="1">
      <alignment horizontal="right" vertical="center"/>
      <protection locked="0"/>
    </xf>
    <xf numFmtId="44" fontId="7" fillId="2" borderId="6" xfId="1" applyFont="1" applyFill="1" applyBorder="1" applyAlignment="1" applyProtection="1">
      <alignment horizontal="right" vertical="center" indent="1"/>
      <protection locked="0"/>
    </xf>
    <xf numFmtId="44" fontId="9" fillId="2" borderId="21" xfId="1" applyFont="1" applyFill="1" applyBorder="1" applyAlignment="1" applyProtection="1">
      <alignment horizontal="right" vertical="top" indent="1"/>
    </xf>
    <xf numFmtId="8" fontId="9" fillId="2" borderId="21" xfId="1" applyNumberFormat="1" applyFont="1" applyFill="1" applyBorder="1" applyAlignment="1" applyProtection="1">
      <alignment horizontal="right" vertical="top" indent="1"/>
    </xf>
    <xf numFmtId="8" fontId="9" fillId="2" borderId="22" xfId="1" applyNumberFormat="1" applyFont="1" applyFill="1" applyBorder="1" applyAlignment="1" applyProtection="1">
      <alignment horizontal="right" vertical="top" indent="1"/>
    </xf>
    <xf numFmtId="8" fontId="9" fillId="2" borderId="20" xfId="1" applyNumberFormat="1" applyFont="1" applyFill="1" applyBorder="1" applyAlignment="1" applyProtection="1">
      <alignment horizontal="right" vertical="top" indent="1"/>
    </xf>
    <xf numFmtId="8" fontId="9" fillId="2" borderId="20" xfId="1" applyNumberFormat="1" applyFont="1" applyFill="1" applyBorder="1" applyAlignment="1" applyProtection="1">
      <alignment horizontal="right" indent="1"/>
    </xf>
    <xf numFmtId="8" fontId="9" fillId="2" borderId="21" xfId="1" applyNumberFormat="1" applyFont="1" applyFill="1" applyBorder="1" applyAlignment="1" applyProtection="1">
      <alignment horizontal="right" indent="1"/>
    </xf>
    <xf numFmtId="8" fontId="9" fillId="2" borderId="22" xfId="1" applyNumberFormat="1" applyFont="1" applyFill="1" applyBorder="1" applyAlignment="1" applyProtection="1">
      <alignment horizontal="right" indent="1"/>
    </xf>
    <xf numFmtId="44" fontId="7" fillId="2" borderId="4" xfId="1" applyFont="1" applyFill="1" applyBorder="1" applyAlignment="1" applyProtection="1">
      <alignment horizontal="right" vertical="center" indent="1"/>
    </xf>
    <xf numFmtId="8" fontId="9" fillId="2" borderId="21" xfId="1" applyNumberFormat="1" applyFont="1" applyFill="1" applyBorder="1" applyAlignment="1" applyProtection="1">
      <alignment horizontal="right" vertical="center" indent="1"/>
    </xf>
    <xf numFmtId="8" fontId="9" fillId="2" borderId="22" xfId="1" applyNumberFormat="1" applyFont="1" applyFill="1" applyBorder="1" applyAlignment="1" applyProtection="1">
      <alignment horizontal="right" vertical="center" indent="1"/>
    </xf>
    <xf numFmtId="0" fontId="7" fillId="2" borderId="0" xfId="0" applyFont="1" applyFill="1" applyAlignment="1">
      <alignment horizontal="left" indent="1"/>
    </xf>
    <xf numFmtId="44" fontId="7" fillId="2" borderId="29" xfId="1" applyFont="1" applyFill="1" applyBorder="1" applyAlignment="1" applyProtection="1">
      <alignment horizontal="right" vertical="center" indent="1"/>
    </xf>
    <xf numFmtId="44" fontId="7" fillId="2" borderId="22" xfId="1" applyFont="1" applyFill="1" applyBorder="1" applyAlignment="1" applyProtection="1">
      <alignment horizontal="left" vertical="center"/>
    </xf>
    <xf numFmtId="44" fontId="7" fillId="2" borderId="22" xfId="1" applyFont="1" applyFill="1" applyBorder="1" applyAlignment="1" applyProtection="1">
      <alignment horizontal="right" vertical="center" indent="1"/>
    </xf>
    <xf numFmtId="0" fontId="7" fillId="4" borderId="7" xfId="0" applyFont="1" applyFill="1" applyBorder="1" applyAlignment="1">
      <alignment horizontal="left" vertical="center" indent="1"/>
    </xf>
    <xf numFmtId="3" fontId="7" fillId="5" borderId="27" xfId="0" applyNumberFormat="1" applyFont="1" applyFill="1" applyBorder="1" applyAlignment="1">
      <alignment horizontal="right" wrapText="1"/>
    </xf>
    <xf numFmtId="44" fontId="7" fillId="4" borderId="0" xfId="1" applyFont="1" applyFill="1" applyBorder="1" applyAlignment="1" applyProtection="1">
      <alignment horizontal="right" vertical="center" indent="1"/>
      <protection locked="0"/>
    </xf>
    <xf numFmtId="44" fontId="7" fillId="4" borderId="8" xfId="1" applyFont="1" applyFill="1" applyBorder="1" applyAlignment="1" applyProtection="1">
      <alignment horizontal="right" vertical="center" indent="1"/>
      <protection locked="0"/>
    </xf>
    <xf numFmtId="44" fontId="7" fillId="4" borderId="27" xfId="1" applyFont="1" applyFill="1" applyBorder="1" applyAlignment="1" applyProtection="1">
      <alignment horizontal="right" vertical="center"/>
      <protection locked="0"/>
    </xf>
    <xf numFmtId="0" fontId="7" fillId="4" borderId="3" xfId="0" applyFont="1" applyFill="1" applyBorder="1" applyAlignment="1">
      <alignment horizontal="left" vertical="center" indent="1"/>
    </xf>
    <xf numFmtId="9" fontId="7" fillId="4" borderId="26" xfId="0" applyNumberFormat="1" applyFont="1" applyFill="1" applyBorder="1" applyAlignment="1">
      <alignment horizontal="right" vertical="center" indent="1"/>
    </xf>
    <xf numFmtId="44" fontId="7" fillId="4" borderId="28" xfId="1" applyFont="1" applyFill="1" applyBorder="1" applyAlignment="1" applyProtection="1">
      <alignment horizontal="right" vertical="center" indent="1"/>
    </xf>
    <xf numFmtId="44" fontId="7" fillId="4" borderId="29" xfId="1" applyFont="1" applyFill="1" applyBorder="1" applyAlignment="1" applyProtection="1">
      <alignment horizontal="right" vertical="center" indent="1"/>
    </xf>
    <xf numFmtId="0" fontId="10" fillId="4" borderId="10" xfId="0" applyFont="1" applyFill="1" applyBorder="1" applyAlignment="1">
      <alignment horizontal="left" vertical="center" indent="1"/>
    </xf>
    <xf numFmtId="44" fontId="9" fillId="4" borderId="2" xfId="0" applyNumberFormat="1" applyFont="1" applyFill="1" applyBorder="1" applyAlignment="1">
      <alignment horizontal="right" vertical="center" indent="1"/>
    </xf>
    <xf numFmtId="44" fontId="9" fillId="4" borderId="11" xfId="1" applyFont="1" applyFill="1" applyBorder="1" applyAlignment="1" applyProtection="1">
      <alignment horizontal="right" vertical="center" indent="1"/>
    </xf>
    <xf numFmtId="44" fontId="9" fillId="4" borderId="12" xfId="1" applyFont="1" applyFill="1" applyBorder="1" applyAlignment="1" applyProtection="1">
      <alignment horizontal="right" vertical="center" indent="1"/>
    </xf>
    <xf numFmtId="44" fontId="7" fillId="4" borderId="27" xfId="1" applyFont="1" applyFill="1" applyBorder="1" applyAlignment="1" applyProtection="1">
      <alignment horizontal="right" vertical="center" indent="1"/>
      <protection locked="0"/>
    </xf>
    <xf numFmtId="44" fontId="7" fillId="4" borderId="1" xfId="1" applyFont="1" applyFill="1" applyBorder="1" applyAlignment="1" applyProtection="1">
      <alignment horizontal="right" vertical="center" indent="1"/>
      <protection locked="0"/>
    </xf>
    <xf numFmtId="44" fontId="7" fillId="4" borderId="9" xfId="1" applyFont="1" applyFill="1" applyBorder="1" applyAlignment="1" applyProtection="1">
      <alignment horizontal="right" vertical="center" indent="1"/>
      <protection locked="0"/>
    </xf>
    <xf numFmtId="0" fontId="7" fillId="4" borderId="10" xfId="0" applyFont="1" applyFill="1" applyBorder="1" applyAlignment="1">
      <alignment horizontal="left" vertical="center" indent="1"/>
    </xf>
    <xf numFmtId="44" fontId="7" fillId="4" borderId="15" xfId="1" applyFont="1" applyFill="1" applyBorder="1" applyAlignment="1" applyProtection="1">
      <alignment horizontal="right" vertical="center" indent="1"/>
    </xf>
    <xf numFmtId="44" fontId="7" fillId="4" borderId="16" xfId="1" applyFont="1" applyFill="1" applyBorder="1" applyAlignment="1" applyProtection="1">
      <alignment horizontal="right" vertical="center" indent="1"/>
    </xf>
    <xf numFmtId="44" fontId="7" fillId="4" borderId="17" xfId="1" applyFont="1" applyFill="1" applyBorder="1" applyAlignment="1" applyProtection="1">
      <alignment horizontal="right" vertical="center" indent="1"/>
    </xf>
    <xf numFmtId="0" fontId="7" fillId="4" borderId="27" xfId="0" applyFont="1" applyFill="1" applyBorder="1" applyAlignment="1">
      <alignment horizontal="left" vertical="center" indent="1"/>
    </xf>
    <xf numFmtId="44" fontId="7" fillId="4" borderId="0" xfId="1" applyFont="1" applyFill="1" applyBorder="1" applyAlignment="1" applyProtection="1">
      <alignment horizontal="left" vertical="center"/>
      <protection locked="0"/>
    </xf>
    <xf numFmtId="44" fontId="7" fillId="4" borderId="8" xfId="1" applyFont="1" applyFill="1" applyBorder="1" applyAlignment="1" applyProtection="1">
      <alignment horizontal="left" vertical="center"/>
      <protection locked="0"/>
    </xf>
    <xf numFmtId="0" fontId="7" fillId="4" borderId="26" xfId="0" applyFont="1" applyFill="1" applyBorder="1" applyAlignment="1">
      <alignment horizontal="left" vertical="center" indent="1"/>
    </xf>
    <xf numFmtId="44" fontId="7" fillId="4" borderId="28" xfId="1" applyFont="1" applyFill="1" applyBorder="1" applyAlignment="1" applyProtection="1">
      <alignment horizontal="left" vertical="center"/>
    </xf>
    <xf numFmtId="44" fontId="7" fillId="4" borderId="29" xfId="1" applyFont="1" applyFill="1" applyBorder="1" applyAlignment="1" applyProtection="1">
      <alignment horizontal="left" vertical="center"/>
    </xf>
    <xf numFmtId="0" fontId="10" fillId="4" borderId="15" xfId="0" applyFont="1" applyFill="1" applyBorder="1" applyAlignment="1">
      <alignment horizontal="left" vertical="center" indent="1"/>
    </xf>
    <xf numFmtId="44" fontId="9" fillId="4" borderId="11" xfId="1" applyFont="1" applyFill="1" applyBorder="1" applyAlignment="1" applyProtection="1">
      <alignment horizontal="left" vertical="center"/>
    </xf>
    <xf numFmtId="44" fontId="9" fillId="4" borderId="12" xfId="1" applyFont="1" applyFill="1" applyBorder="1" applyAlignment="1" applyProtection="1">
      <alignment horizontal="left" vertical="center"/>
    </xf>
    <xf numFmtId="44" fontId="7" fillId="4" borderId="1" xfId="1" applyFont="1" applyFill="1" applyBorder="1" applyAlignment="1" applyProtection="1">
      <alignment horizontal="left" vertical="center"/>
      <protection locked="0"/>
    </xf>
    <xf numFmtId="44" fontId="7" fillId="4" borderId="9" xfId="1" applyFont="1" applyFill="1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>
      <alignment horizontal="left" vertical="center" indent="1"/>
    </xf>
    <xf numFmtId="44" fontId="7" fillId="4" borderId="21" xfId="1" applyFont="1" applyFill="1" applyBorder="1" applyAlignment="1" applyProtection="1">
      <alignment horizontal="left" vertical="center"/>
    </xf>
    <xf numFmtId="44" fontId="7" fillId="4" borderId="22" xfId="1" applyFont="1" applyFill="1" applyBorder="1" applyAlignment="1" applyProtection="1">
      <alignment horizontal="left" vertical="center"/>
    </xf>
    <xf numFmtId="0" fontId="8" fillId="4" borderId="15" xfId="0" applyFont="1" applyFill="1" applyBorder="1" applyAlignment="1">
      <alignment horizontal="left" vertical="center" indent="1"/>
    </xf>
    <xf numFmtId="8" fontId="9" fillId="4" borderId="11" xfId="1" applyNumberFormat="1" applyFont="1" applyFill="1" applyBorder="1" applyAlignment="1" applyProtection="1">
      <alignment horizontal="right" vertical="center" indent="1"/>
    </xf>
    <xf numFmtId="8" fontId="9" fillId="4" borderId="12" xfId="1" applyNumberFormat="1" applyFont="1" applyFill="1" applyBorder="1" applyAlignment="1" applyProtection="1">
      <alignment horizontal="right" vertical="center" indent="1"/>
    </xf>
    <xf numFmtId="44" fontId="7" fillId="4" borderId="21" xfId="1" applyFont="1" applyFill="1" applyBorder="1" applyAlignment="1" applyProtection="1">
      <alignment horizontal="right" vertical="center" indent="1"/>
    </xf>
    <xf numFmtId="44" fontId="7" fillId="4" borderId="22" xfId="1" applyFont="1" applyFill="1" applyBorder="1" applyAlignment="1" applyProtection="1">
      <alignment horizontal="right" vertical="center" indent="1"/>
    </xf>
    <xf numFmtId="0" fontId="13" fillId="3" borderId="11" xfId="0" applyFont="1" applyFill="1" applyBorder="1" applyAlignment="1">
      <alignment horizontal="center" vertical="center"/>
    </xf>
  </cellXfs>
  <cellStyles count="2">
    <cellStyle name="Normaali" xfId="0" builtinId="0" customBuiltin="1"/>
    <cellStyle name="Valuutta" xfId="1" builtinId="4"/>
  </cellStyles>
  <dxfs count="0"/>
  <tableStyles count="0" defaultTableStyle="TableStyleMedium2" defaultPivotStyle="PivotStyleLight16"/>
  <colors>
    <mruColors>
      <color rgb="FFDDEFFE"/>
      <color rgb="FF003D6B"/>
      <color rgb="FFFDFAEC"/>
      <color rgb="FFC1F4F1"/>
      <color rgb="FF0079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558800</xdr:colOff>
      <xdr:row>0</xdr:row>
      <xdr:rowOff>101600</xdr:rowOff>
    </xdr:from>
    <xdr:to>
      <xdr:col>1</xdr:col>
      <xdr:colOff>2799264</xdr:colOff>
      <xdr:row>1</xdr:row>
      <xdr:rowOff>12700</xdr:rowOff>
    </xdr:to>
    <xdr:pic>
      <xdr:nvPicPr>
        <xdr:cNvPr id="2" name="Kuva 1" descr="Säästöpankki-logo">
          <a:extLst>
            <a:ext uri="{FF2B5EF4-FFF2-40B4-BE49-F238E27FC236}">
              <a16:creationId xmlns:a16="http://schemas.microsoft.com/office/drawing/2014/main" id="{40112EC2-1F5E-554B-BA91-6F4075859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0" y="101600"/>
          <a:ext cx="2938964" cy="74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558800</xdr:colOff>
      <xdr:row>0</xdr:row>
      <xdr:rowOff>101600</xdr:rowOff>
    </xdr:from>
    <xdr:to>
      <xdr:col>1</xdr:col>
      <xdr:colOff>2799264</xdr:colOff>
      <xdr:row>1</xdr:row>
      <xdr:rowOff>12700</xdr:rowOff>
    </xdr:to>
    <xdr:pic>
      <xdr:nvPicPr>
        <xdr:cNvPr id="2" name="Kuva 1" descr="Säästöpankki-logo">
          <a:extLst>
            <a:ext uri="{FF2B5EF4-FFF2-40B4-BE49-F238E27FC236}">
              <a16:creationId xmlns:a16="http://schemas.microsoft.com/office/drawing/2014/main" id="{FBD730B1-A089-5445-23A2-BDFD8F20F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0" y="101600"/>
          <a:ext cx="2938964" cy="749300"/>
        </a:xfrm>
        <a:prstGeom prst="rect">
          <a:avLst/>
        </a:prstGeom>
      </xdr:spPr>
    </xdr:pic>
    <xdr:clientData/>
  </xdr:twoCellAnchor>
  <xdr:twoCellAnchor>
    <xdr:from>
      <xdr:col>2</xdr:col>
      <xdr:colOff>5080</xdr:colOff>
      <xdr:row>0</xdr:row>
      <xdr:rowOff>2540</xdr:rowOff>
    </xdr:from>
    <xdr:to>
      <xdr:col>3</xdr:col>
      <xdr:colOff>0</xdr:colOff>
      <xdr:row>1</xdr:row>
      <xdr:rowOff>0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B98124A1-0682-4A46-2308-A9D2278B8263}"/>
            </a:ext>
          </a:extLst>
        </xdr:cNvPr>
        <xdr:cNvSpPr txBox="1"/>
      </xdr:nvSpPr>
      <xdr:spPr>
        <a:xfrm>
          <a:off x="3815080" y="2540"/>
          <a:ext cx="1672196" cy="8426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600"/>
            </a:lnSpc>
          </a:pPr>
          <a:r>
            <a:rPr lang="fi-FI" sz="1600">
              <a:solidFill>
                <a:schemeClr val="bg1"/>
              </a:solidFill>
              <a:latin typeface="Aptos Black" panose="020B0004020202020204" pitchFamily="34" charset="0"/>
            </a:rPr>
            <a:t>Pienyrityksen</a:t>
          </a:r>
        </a:p>
        <a:p>
          <a:pPr algn="ctr">
            <a:lnSpc>
              <a:spcPts val="1600"/>
            </a:lnSpc>
          </a:pPr>
          <a:r>
            <a:rPr lang="fi-FI" sz="1600">
              <a:solidFill>
                <a:schemeClr val="bg1"/>
              </a:solidFill>
              <a:latin typeface="Aptos Black" panose="020B0004020202020204" pitchFamily="34" charset="0"/>
            </a:rPr>
            <a:t>kassavirta-</a:t>
          </a:r>
        </a:p>
        <a:p>
          <a:pPr algn="ctr">
            <a:lnSpc>
              <a:spcPts val="1600"/>
            </a:lnSpc>
          </a:pPr>
          <a:r>
            <a:rPr lang="fi-FI" sz="1600">
              <a:solidFill>
                <a:schemeClr val="bg1"/>
              </a:solidFill>
              <a:latin typeface="Aptos Black" panose="020B0004020202020204" pitchFamily="34" charset="0"/>
            </a:rPr>
            <a:t>laskelma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558800</xdr:colOff>
      <xdr:row>0</xdr:row>
      <xdr:rowOff>101600</xdr:rowOff>
    </xdr:from>
    <xdr:to>
      <xdr:col>1</xdr:col>
      <xdr:colOff>2799264</xdr:colOff>
      <xdr:row>1</xdr:row>
      <xdr:rowOff>12700</xdr:rowOff>
    </xdr:to>
    <xdr:pic>
      <xdr:nvPicPr>
        <xdr:cNvPr id="2" name="Kuva 1" descr="Säästöpankki-logo">
          <a:extLst>
            <a:ext uri="{FF2B5EF4-FFF2-40B4-BE49-F238E27FC236}">
              <a16:creationId xmlns:a16="http://schemas.microsoft.com/office/drawing/2014/main" id="{2CE7CA47-BD87-7F46-ADF0-90F2E2752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0" y="101600"/>
          <a:ext cx="2938964" cy="749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558800</xdr:colOff>
      <xdr:row>0</xdr:row>
      <xdr:rowOff>101600</xdr:rowOff>
    </xdr:from>
    <xdr:to>
      <xdr:col>1</xdr:col>
      <xdr:colOff>2799264</xdr:colOff>
      <xdr:row>1</xdr:row>
      <xdr:rowOff>12700</xdr:rowOff>
    </xdr:to>
    <xdr:pic>
      <xdr:nvPicPr>
        <xdr:cNvPr id="2" name="Kuva 1" descr="Säästöpankki-logo">
          <a:extLst>
            <a:ext uri="{FF2B5EF4-FFF2-40B4-BE49-F238E27FC236}">
              <a16:creationId xmlns:a16="http://schemas.microsoft.com/office/drawing/2014/main" id="{72F787B4-CC2D-DD45-976A-4F6F78766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0" y="101600"/>
          <a:ext cx="2938964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C4D86-1E64-4FBF-9B58-709228E5B5FB}">
  <dimension ref="A1:K28"/>
  <sheetViews>
    <sheetView tabSelected="1" zoomScaleNormal="100" workbookViewId="0">
      <selection activeCell="B12" sqref="B12"/>
    </sheetView>
  </sheetViews>
  <sheetFormatPr defaultColWidth="9.09765625" defaultRowHeight="15.6" x14ac:dyDescent="0.3"/>
  <cols>
    <col min="1" max="1" width="9.09765625" style="4"/>
    <col min="2" max="2" width="110.8984375" style="4" customWidth="1"/>
    <col min="3" max="16384" width="9.09765625" style="4"/>
  </cols>
  <sheetData>
    <row r="1" spans="1:3" ht="66.75" customHeight="1" x14ac:dyDescent="0.3">
      <c r="A1" s="3"/>
      <c r="B1" s="45"/>
      <c r="C1" s="3"/>
    </row>
    <row r="2" spans="1:3" ht="408.9" customHeight="1" x14ac:dyDescent="0.3">
      <c r="A2" s="3"/>
      <c r="B2" s="42" t="s">
        <v>50</v>
      </c>
      <c r="C2" s="3"/>
    </row>
    <row r="3" spans="1:3" ht="53.1" customHeight="1" x14ac:dyDescent="0.3">
      <c r="A3" s="5"/>
      <c r="B3" s="46" t="s">
        <v>49</v>
      </c>
      <c r="C3" s="3"/>
    </row>
    <row r="4" spans="1:3" x14ac:dyDescent="0.3">
      <c r="A4" s="3"/>
      <c r="B4" s="3"/>
      <c r="C4" s="3"/>
    </row>
    <row r="5" spans="1:3" x14ac:dyDescent="0.3">
      <c r="A5" s="3"/>
      <c r="B5" s="3"/>
      <c r="C5" s="3"/>
    </row>
    <row r="28" spans="4:11" x14ac:dyDescent="0.3">
      <c r="D28" s="3"/>
      <c r="E28" s="3"/>
      <c r="F28" s="3"/>
      <c r="G28" s="3"/>
      <c r="H28" s="3"/>
      <c r="I28" s="3"/>
      <c r="J28" s="3"/>
      <c r="K28" s="3"/>
    </row>
  </sheetData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4C04B-5B58-4AF5-9102-A989EF080D3D}">
  <dimension ref="A1:P46"/>
  <sheetViews>
    <sheetView zoomScale="90" zoomScaleNormal="90" workbookViewId="0">
      <pane xSplit="3" ySplit="3" topLeftCell="D4" activePane="bottomRight" state="frozenSplit"/>
      <selection pane="topRight" activeCell="D1" sqref="D1"/>
      <selection pane="bottomLeft" activeCell="A3" sqref="A3"/>
      <selection pane="bottomRight" activeCell="B48" sqref="B48"/>
    </sheetView>
  </sheetViews>
  <sheetFormatPr defaultColWidth="9.09765625" defaultRowHeight="15.6" x14ac:dyDescent="0.3"/>
  <cols>
    <col min="1" max="1" width="9.09765625" style="2" customWidth="1"/>
    <col min="2" max="2" width="40.8984375" style="2" customWidth="1"/>
    <col min="3" max="3" width="22" style="2" customWidth="1"/>
    <col min="4" max="4" width="17.5" style="2" customWidth="1"/>
    <col min="5" max="15" width="17.59765625" style="2" customWidth="1"/>
    <col min="16" max="16384" width="9.09765625" style="2"/>
  </cols>
  <sheetData>
    <row r="1" spans="1:16" ht="66.75" customHeight="1" x14ac:dyDescent="0.3">
      <c r="A1" s="1"/>
      <c r="B1" s="45"/>
      <c r="C1" s="4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16" x14ac:dyDescent="0.3">
      <c r="A2" s="1"/>
      <c r="B2" s="6"/>
      <c r="C2" s="7" t="s">
        <v>0</v>
      </c>
      <c r="D2" s="8" t="s">
        <v>1</v>
      </c>
      <c r="E2" s="9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1"/>
    </row>
    <row r="3" spans="1:16" x14ac:dyDescent="0.3">
      <c r="A3" s="1"/>
      <c r="B3" s="10" t="s">
        <v>13</v>
      </c>
      <c r="C3" s="11"/>
      <c r="D3" s="92">
        <f>C43</f>
        <v>0</v>
      </c>
      <c r="E3" s="92">
        <f>D43</f>
        <v>0</v>
      </c>
      <c r="F3" s="92">
        <f t="shared" ref="F3:N3" si="0">E43</f>
        <v>0</v>
      </c>
      <c r="G3" s="92">
        <f t="shared" si="0"/>
        <v>0</v>
      </c>
      <c r="H3" s="92">
        <f t="shared" si="0"/>
        <v>0</v>
      </c>
      <c r="I3" s="92">
        <f t="shared" si="0"/>
        <v>0</v>
      </c>
      <c r="J3" s="92">
        <f t="shared" si="0"/>
        <v>0</v>
      </c>
      <c r="K3" s="92">
        <f t="shared" si="0"/>
        <v>0</v>
      </c>
      <c r="L3" s="92">
        <f t="shared" si="0"/>
        <v>0</v>
      </c>
      <c r="M3" s="92">
        <f t="shared" si="0"/>
        <v>0</v>
      </c>
      <c r="N3" s="92">
        <f t="shared" si="0"/>
        <v>0</v>
      </c>
      <c r="O3" s="93">
        <f>N43</f>
        <v>0</v>
      </c>
      <c r="P3" s="1"/>
    </row>
    <row r="4" spans="1:16" x14ac:dyDescent="0.3">
      <c r="A4" s="1"/>
      <c r="B4" s="47"/>
      <c r="C4" s="44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1"/>
    </row>
    <row r="5" spans="1:16" ht="21" x14ac:dyDescent="0.3">
      <c r="A5" s="1"/>
      <c r="B5" s="49" t="s">
        <v>14</v>
      </c>
      <c r="C5" s="13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1"/>
    </row>
    <row r="6" spans="1:16" x14ac:dyDescent="0.3">
      <c r="A6" s="1"/>
      <c r="B6" s="15" t="s">
        <v>15</v>
      </c>
      <c r="C6" s="87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90">
        <v>0</v>
      </c>
      <c r="P6" s="1"/>
    </row>
    <row r="7" spans="1:16" x14ac:dyDescent="0.3">
      <c r="A7" s="1"/>
      <c r="B7" s="105" t="s">
        <v>16</v>
      </c>
      <c r="C7" s="106"/>
      <c r="D7" s="107">
        <v>0</v>
      </c>
      <c r="E7" s="107">
        <v>0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0</v>
      </c>
      <c r="N7" s="107">
        <v>0</v>
      </c>
      <c r="O7" s="108">
        <v>0</v>
      </c>
      <c r="P7" s="1"/>
    </row>
    <row r="8" spans="1:16" x14ac:dyDescent="0.3">
      <c r="A8" s="1"/>
      <c r="B8" s="17" t="s">
        <v>17</v>
      </c>
      <c r="C8" s="88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70">
        <v>0</v>
      </c>
      <c r="P8" s="1"/>
    </row>
    <row r="9" spans="1:16" x14ac:dyDescent="0.3">
      <c r="A9" s="1"/>
      <c r="B9" s="105" t="s">
        <v>18</v>
      </c>
      <c r="C9" s="109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8">
        <v>0</v>
      </c>
      <c r="P9" s="1"/>
    </row>
    <row r="10" spans="1:16" x14ac:dyDescent="0.3">
      <c r="A10" s="1"/>
      <c r="B10" s="19" t="s">
        <v>19</v>
      </c>
      <c r="C10" s="89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71">
        <v>0</v>
      </c>
      <c r="P10" s="1"/>
    </row>
    <row r="11" spans="1:16" x14ac:dyDescent="0.3">
      <c r="A11" s="1"/>
      <c r="B11" s="17"/>
      <c r="C11" s="58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  <c r="P11" s="1"/>
    </row>
    <row r="12" spans="1:16" x14ac:dyDescent="0.3">
      <c r="A12" s="1"/>
      <c r="B12" s="110" t="s">
        <v>20</v>
      </c>
      <c r="C12" s="111"/>
      <c r="D12" s="112">
        <f>D7*0.24</f>
        <v>0</v>
      </c>
      <c r="E12" s="112">
        <f t="shared" ref="E12:O12" si="1">E7*0.24</f>
        <v>0</v>
      </c>
      <c r="F12" s="112">
        <f>F7*0.24</f>
        <v>0</v>
      </c>
      <c r="G12" s="112">
        <f t="shared" si="1"/>
        <v>0</v>
      </c>
      <c r="H12" s="112">
        <f t="shared" si="1"/>
        <v>0</v>
      </c>
      <c r="I12" s="112">
        <f t="shared" si="1"/>
        <v>0</v>
      </c>
      <c r="J12" s="112">
        <f t="shared" si="1"/>
        <v>0</v>
      </c>
      <c r="K12" s="112">
        <f t="shared" si="1"/>
        <v>0</v>
      </c>
      <c r="L12" s="112">
        <f t="shared" si="1"/>
        <v>0</v>
      </c>
      <c r="M12" s="112">
        <f t="shared" si="1"/>
        <v>0</v>
      </c>
      <c r="N12" s="112">
        <f t="shared" si="1"/>
        <v>0</v>
      </c>
      <c r="O12" s="113">
        <f t="shared" si="1"/>
        <v>0</v>
      </c>
      <c r="P12" s="1"/>
    </row>
    <row r="13" spans="1:16" x14ac:dyDescent="0.3">
      <c r="A13" s="1"/>
      <c r="B13" s="19" t="s">
        <v>21</v>
      </c>
      <c r="C13" s="61"/>
      <c r="D13" s="62">
        <f t="shared" ref="D13:O13" si="2">IF(D39&gt;D12,D39-D12,0)</f>
        <v>0</v>
      </c>
      <c r="E13" s="62">
        <f t="shared" si="2"/>
        <v>0</v>
      </c>
      <c r="F13" s="62">
        <f>IF(F39&gt;F12,F39-F12,0)</f>
        <v>0</v>
      </c>
      <c r="G13" s="62">
        <f t="shared" si="2"/>
        <v>0</v>
      </c>
      <c r="H13" s="62">
        <f t="shared" si="2"/>
        <v>0</v>
      </c>
      <c r="I13" s="62">
        <f t="shared" si="2"/>
        <v>0</v>
      </c>
      <c r="J13" s="62">
        <f t="shared" si="2"/>
        <v>0</v>
      </c>
      <c r="K13" s="62">
        <f t="shared" si="2"/>
        <v>0</v>
      </c>
      <c r="L13" s="62">
        <f t="shared" si="2"/>
        <v>0</v>
      </c>
      <c r="M13" s="62">
        <f t="shared" si="2"/>
        <v>0</v>
      </c>
      <c r="N13" s="62">
        <f t="shared" si="2"/>
        <v>0</v>
      </c>
      <c r="O13" s="63">
        <f t="shared" si="2"/>
        <v>0</v>
      </c>
      <c r="P13" s="1"/>
    </row>
    <row r="14" spans="1:16" x14ac:dyDescent="0.3">
      <c r="A14" s="1"/>
      <c r="B14" s="114" t="s">
        <v>22</v>
      </c>
      <c r="C14" s="115">
        <f>SUM(C3:C10)</f>
        <v>0</v>
      </c>
      <c r="D14" s="116">
        <f t="shared" ref="D14:O14" si="3">SUM(D7:D13)</f>
        <v>0</v>
      </c>
      <c r="E14" s="116">
        <f t="shared" si="3"/>
        <v>0</v>
      </c>
      <c r="F14" s="116">
        <f t="shared" si="3"/>
        <v>0</v>
      </c>
      <c r="G14" s="116">
        <f t="shared" si="3"/>
        <v>0</v>
      </c>
      <c r="H14" s="116">
        <f t="shared" si="3"/>
        <v>0</v>
      </c>
      <c r="I14" s="116">
        <f t="shared" si="3"/>
        <v>0</v>
      </c>
      <c r="J14" s="116">
        <f t="shared" si="3"/>
        <v>0</v>
      </c>
      <c r="K14" s="116">
        <f t="shared" si="3"/>
        <v>0</v>
      </c>
      <c r="L14" s="116">
        <f t="shared" si="3"/>
        <v>0</v>
      </c>
      <c r="M14" s="116">
        <f t="shared" si="3"/>
        <v>0</v>
      </c>
      <c r="N14" s="116">
        <f t="shared" si="3"/>
        <v>0</v>
      </c>
      <c r="O14" s="117">
        <f t="shared" si="3"/>
        <v>0</v>
      </c>
      <c r="P14" s="1"/>
    </row>
    <row r="15" spans="1:16" x14ac:dyDescent="0.3">
      <c r="A15" s="1"/>
      <c r="B15" s="48"/>
      <c r="C15" s="64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1"/>
    </row>
    <row r="16" spans="1:16" ht="21" x14ac:dyDescent="0.3">
      <c r="A16" s="1"/>
      <c r="B16" s="49" t="s">
        <v>23</v>
      </c>
      <c r="C16" s="66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1"/>
    </row>
    <row r="17" spans="1:16" x14ac:dyDescent="0.3">
      <c r="A17" s="1"/>
      <c r="B17" s="15" t="s">
        <v>24</v>
      </c>
      <c r="C17" s="52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9">
        <v>0</v>
      </c>
      <c r="P17" s="1"/>
    </row>
    <row r="18" spans="1:16" x14ac:dyDescent="0.3">
      <c r="A18" s="1"/>
      <c r="B18" s="105" t="s">
        <v>25</v>
      </c>
      <c r="C18" s="118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19">
        <v>0</v>
      </c>
      <c r="O18" s="120">
        <v>0</v>
      </c>
      <c r="P18" s="1"/>
    </row>
    <row r="19" spans="1:16" x14ac:dyDescent="0.3">
      <c r="A19" s="1"/>
      <c r="B19" s="17" t="s">
        <v>26</v>
      </c>
      <c r="C19" s="54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70">
        <v>0</v>
      </c>
      <c r="P19" s="1"/>
    </row>
    <row r="20" spans="1:16" x14ac:dyDescent="0.3">
      <c r="A20" s="1"/>
      <c r="B20" s="105" t="s">
        <v>27</v>
      </c>
      <c r="C20" s="118">
        <v>0</v>
      </c>
      <c r="D20" s="119">
        <v>0</v>
      </c>
      <c r="E20" s="119">
        <v>0</v>
      </c>
      <c r="F20" s="119">
        <v>0</v>
      </c>
      <c r="G20" s="119">
        <v>0</v>
      </c>
      <c r="H20" s="119">
        <v>0</v>
      </c>
      <c r="I20" s="119">
        <v>0</v>
      </c>
      <c r="J20" s="119">
        <v>0</v>
      </c>
      <c r="K20" s="119">
        <v>0</v>
      </c>
      <c r="L20" s="119">
        <v>0</v>
      </c>
      <c r="M20" s="119">
        <v>0</v>
      </c>
      <c r="N20" s="119">
        <v>0</v>
      </c>
      <c r="O20" s="120">
        <v>0</v>
      </c>
      <c r="P20" s="1"/>
    </row>
    <row r="21" spans="1:16" x14ac:dyDescent="0.3">
      <c r="A21" s="1"/>
      <c r="B21" s="17" t="s">
        <v>28</v>
      </c>
      <c r="C21" s="54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70">
        <v>0</v>
      </c>
      <c r="P21" s="1"/>
    </row>
    <row r="22" spans="1:16" x14ac:dyDescent="0.3">
      <c r="A22" s="1"/>
      <c r="B22" s="105" t="s">
        <v>29</v>
      </c>
      <c r="C22" s="118">
        <v>0</v>
      </c>
      <c r="D22" s="119">
        <v>0</v>
      </c>
      <c r="E22" s="119">
        <v>0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v>0</v>
      </c>
      <c r="L22" s="119">
        <v>0</v>
      </c>
      <c r="M22" s="119">
        <v>0</v>
      </c>
      <c r="N22" s="119">
        <v>0</v>
      </c>
      <c r="O22" s="120">
        <v>0</v>
      </c>
      <c r="P22" s="1"/>
    </row>
    <row r="23" spans="1:16" x14ac:dyDescent="0.3">
      <c r="A23" s="1"/>
      <c r="B23" s="17" t="s">
        <v>30</v>
      </c>
      <c r="C23" s="54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70">
        <v>0</v>
      </c>
      <c r="P23" s="1"/>
    </row>
    <row r="24" spans="1:16" x14ac:dyDescent="0.3">
      <c r="A24" s="1"/>
      <c r="B24" s="105" t="s">
        <v>31</v>
      </c>
      <c r="C24" s="118">
        <v>0</v>
      </c>
      <c r="D24" s="119">
        <v>0</v>
      </c>
      <c r="E24" s="119">
        <v>0</v>
      </c>
      <c r="F24" s="119">
        <v>0</v>
      </c>
      <c r="G24" s="119">
        <v>0</v>
      </c>
      <c r="H24" s="119">
        <v>0</v>
      </c>
      <c r="I24" s="119">
        <v>0</v>
      </c>
      <c r="J24" s="119">
        <v>0</v>
      </c>
      <c r="K24" s="119">
        <v>0</v>
      </c>
      <c r="L24" s="119">
        <v>0</v>
      </c>
      <c r="M24" s="119">
        <v>0</v>
      </c>
      <c r="N24" s="119">
        <v>0</v>
      </c>
      <c r="O24" s="120">
        <v>0</v>
      </c>
      <c r="P24" s="1"/>
    </row>
    <row r="25" spans="1:16" x14ac:dyDescent="0.3">
      <c r="A25" s="1"/>
      <c r="B25" s="17" t="s">
        <v>32</v>
      </c>
      <c r="C25" s="54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70">
        <v>0</v>
      </c>
      <c r="P25" s="1"/>
    </row>
    <row r="26" spans="1:16" x14ac:dyDescent="0.3">
      <c r="A26" s="1"/>
      <c r="B26" s="105" t="s">
        <v>33</v>
      </c>
      <c r="C26" s="118">
        <v>0</v>
      </c>
      <c r="D26" s="119">
        <v>0</v>
      </c>
      <c r="E26" s="119">
        <v>0</v>
      </c>
      <c r="F26" s="119">
        <v>0</v>
      </c>
      <c r="G26" s="119">
        <v>0</v>
      </c>
      <c r="H26" s="119">
        <v>0</v>
      </c>
      <c r="I26" s="119">
        <v>0</v>
      </c>
      <c r="J26" s="119">
        <v>0</v>
      </c>
      <c r="K26" s="119">
        <v>0</v>
      </c>
      <c r="L26" s="119">
        <v>0</v>
      </c>
      <c r="M26" s="119">
        <v>0</v>
      </c>
      <c r="N26" s="119">
        <v>0</v>
      </c>
      <c r="O26" s="120">
        <v>0</v>
      </c>
      <c r="P26" s="1"/>
    </row>
    <row r="27" spans="1:16" x14ac:dyDescent="0.3">
      <c r="A27" s="1"/>
      <c r="B27" s="17" t="s">
        <v>34</v>
      </c>
      <c r="C27" s="54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70">
        <v>0</v>
      </c>
      <c r="P27" s="1"/>
    </row>
    <row r="28" spans="1:16" x14ac:dyDescent="0.3">
      <c r="A28" s="1"/>
      <c r="B28" s="105" t="s">
        <v>35</v>
      </c>
      <c r="C28" s="118">
        <v>0</v>
      </c>
      <c r="D28" s="119">
        <v>0</v>
      </c>
      <c r="E28" s="119">
        <v>0</v>
      </c>
      <c r="F28" s="119">
        <v>0</v>
      </c>
      <c r="G28" s="119">
        <v>0</v>
      </c>
      <c r="H28" s="119">
        <v>0</v>
      </c>
      <c r="I28" s="119">
        <v>0</v>
      </c>
      <c r="J28" s="119">
        <v>0</v>
      </c>
      <c r="K28" s="119">
        <v>0</v>
      </c>
      <c r="L28" s="119">
        <v>0</v>
      </c>
      <c r="M28" s="119">
        <v>0</v>
      </c>
      <c r="N28" s="119">
        <v>0</v>
      </c>
      <c r="O28" s="120">
        <v>0</v>
      </c>
      <c r="P28" s="1"/>
    </row>
    <row r="29" spans="1:16" x14ac:dyDescent="0.3">
      <c r="A29" s="1"/>
      <c r="B29" s="17" t="s">
        <v>36</v>
      </c>
      <c r="C29" s="54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70">
        <v>0</v>
      </c>
      <c r="P29" s="1"/>
    </row>
    <row r="30" spans="1:16" x14ac:dyDescent="0.3">
      <c r="A30" s="1"/>
      <c r="B30" s="105" t="s">
        <v>37</v>
      </c>
      <c r="C30" s="118">
        <v>0</v>
      </c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119">
        <v>0</v>
      </c>
      <c r="J30" s="119">
        <v>0</v>
      </c>
      <c r="K30" s="119">
        <v>0</v>
      </c>
      <c r="L30" s="119">
        <v>0</v>
      </c>
      <c r="M30" s="119">
        <v>0</v>
      </c>
      <c r="N30" s="119">
        <v>0</v>
      </c>
      <c r="O30" s="120">
        <v>0</v>
      </c>
      <c r="P30" s="1"/>
    </row>
    <row r="31" spans="1:16" x14ac:dyDescent="0.3">
      <c r="A31" s="1"/>
      <c r="B31" s="17" t="s">
        <v>38</v>
      </c>
      <c r="C31" s="54"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70">
        <v>0</v>
      </c>
      <c r="P31" s="1"/>
    </row>
    <row r="32" spans="1:16" x14ac:dyDescent="0.3">
      <c r="A32" s="1"/>
      <c r="B32" s="105" t="s">
        <v>39</v>
      </c>
      <c r="C32" s="118">
        <v>0</v>
      </c>
      <c r="D32" s="119">
        <v>0</v>
      </c>
      <c r="E32" s="119">
        <v>0</v>
      </c>
      <c r="F32" s="119">
        <v>0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19">
        <v>0</v>
      </c>
      <c r="O32" s="120">
        <v>0</v>
      </c>
      <c r="P32" s="1"/>
    </row>
    <row r="33" spans="1:16" x14ac:dyDescent="0.3">
      <c r="A33" s="1"/>
      <c r="B33" s="17" t="s">
        <v>40</v>
      </c>
      <c r="C33" s="54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70">
        <v>0</v>
      </c>
      <c r="P33" s="1"/>
    </row>
    <row r="34" spans="1:16" x14ac:dyDescent="0.3">
      <c r="A34" s="1"/>
      <c r="B34" s="105" t="s">
        <v>41</v>
      </c>
      <c r="C34" s="118">
        <v>0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119">
        <v>0</v>
      </c>
      <c r="J34" s="119">
        <v>0</v>
      </c>
      <c r="K34" s="119">
        <v>0</v>
      </c>
      <c r="L34" s="119">
        <v>0</v>
      </c>
      <c r="M34" s="119">
        <v>0</v>
      </c>
      <c r="N34" s="119">
        <v>0</v>
      </c>
      <c r="O34" s="120">
        <v>0</v>
      </c>
      <c r="P34" s="1"/>
    </row>
    <row r="35" spans="1:16" x14ac:dyDescent="0.3">
      <c r="A35" s="1"/>
      <c r="B35" s="17" t="s">
        <v>42</v>
      </c>
      <c r="C35" s="54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70">
        <v>0</v>
      </c>
      <c r="P35" s="1"/>
    </row>
    <row r="36" spans="1:16" x14ac:dyDescent="0.3">
      <c r="A36" s="1"/>
      <c r="B36" s="105" t="s">
        <v>43</v>
      </c>
      <c r="C36" s="118">
        <v>0</v>
      </c>
      <c r="D36" s="119">
        <v>0</v>
      </c>
      <c r="E36" s="119">
        <v>0</v>
      </c>
      <c r="F36" s="119">
        <v>0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9">
        <v>0</v>
      </c>
      <c r="N36" s="119">
        <v>0</v>
      </c>
      <c r="O36" s="120">
        <v>0</v>
      </c>
      <c r="P36" s="1"/>
    </row>
    <row r="37" spans="1:16" x14ac:dyDescent="0.3">
      <c r="A37" s="1"/>
      <c r="B37" s="19" t="s">
        <v>44</v>
      </c>
      <c r="C37" s="56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71">
        <v>0</v>
      </c>
      <c r="P37" s="1"/>
    </row>
    <row r="38" spans="1:16" x14ac:dyDescent="0.3">
      <c r="A38" s="1"/>
      <c r="B38" s="17"/>
      <c r="C38" s="72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4"/>
      <c r="P38" s="1"/>
    </row>
    <row r="39" spans="1:16" x14ac:dyDescent="0.3">
      <c r="A39" s="1"/>
      <c r="B39" s="15" t="s">
        <v>45</v>
      </c>
      <c r="C39" s="75"/>
      <c r="D39" s="76">
        <f>(D17+D18+D29+D21+D23+D30+D31+D32+D34+D35+D33+D37)*0.24</f>
        <v>0</v>
      </c>
      <c r="E39" s="76">
        <f>(E17+E18+E29+E21+E23+E30+E31+E32+E34+E35+E33+E37)*0.24</f>
        <v>0</v>
      </c>
      <c r="F39" s="76">
        <f t="shared" ref="F39:O39" si="4">(F17+F18+F29+F21+F23+F30+F31+F32+F34+F35+F33+F37)*0.24</f>
        <v>0</v>
      </c>
      <c r="G39" s="76">
        <f t="shared" si="4"/>
        <v>0</v>
      </c>
      <c r="H39" s="76">
        <f t="shared" si="4"/>
        <v>0</v>
      </c>
      <c r="I39" s="76">
        <f t="shared" si="4"/>
        <v>0</v>
      </c>
      <c r="J39" s="76">
        <f t="shared" si="4"/>
        <v>0</v>
      </c>
      <c r="K39" s="76">
        <f t="shared" si="4"/>
        <v>0</v>
      </c>
      <c r="L39" s="76">
        <f t="shared" si="4"/>
        <v>0</v>
      </c>
      <c r="M39" s="76">
        <f t="shared" si="4"/>
        <v>0</v>
      </c>
      <c r="N39" s="76">
        <f t="shared" si="4"/>
        <v>0</v>
      </c>
      <c r="O39" s="102">
        <f t="shared" si="4"/>
        <v>0</v>
      </c>
      <c r="P39" s="1"/>
    </row>
    <row r="40" spans="1:16" x14ac:dyDescent="0.3">
      <c r="A40" s="1"/>
      <c r="B40" s="121" t="s">
        <v>46</v>
      </c>
      <c r="C40" s="122"/>
      <c r="D40" s="123">
        <f t="shared" ref="D40:O40" si="5">IF(D39&gt;D12,0,D12-D39)</f>
        <v>0</v>
      </c>
      <c r="E40" s="123">
        <f t="shared" si="5"/>
        <v>0</v>
      </c>
      <c r="F40" s="123">
        <f>IF(F39&gt;F12,0,F12-F39)</f>
        <v>0</v>
      </c>
      <c r="G40" s="123">
        <f t="shared" si="5"/>
        <v>0</v>
      </c>
      <c r="H40" s="123">
        <f t="shared" si="5"/>
        <v>0</v>
      </c>
      <c r="I40" s="123">
        <f t="shared" si="5"/>
        <v>0</v>
      </c>
      <c r="J40" s="123">
        <f t="shared" si="5"/>
        <v>0</v>
      </c>
      <c r="K40" s="123">
        <f t="shared" si="5"/>
        <v>0</v>
      </c>
      <c r="L40" s="123">
        <f t="shared" si="5"/>
        <v>0</v>
      </c>
      <c r="M40" s="123">
        <f t="shared" si="5"/>
        <v>0</v>
      </c>
      <c r="N40" s="123">
        <f t="shared" si="5"/>
        <v>0</v>
      </c>
      <c r="O40" s="124">
        <f t="shared" si="5"/>
        <v>0</v>
      </c>
      <c r="P40" s="1"/>
    </row>
    <row r="41" spans="1:16" x14ac:dyDescent="0.3">
      <c r="A41" s="1"/>
      <c r="B41" s="31" t="s">
        <v>47</v>
      </c>
      <c r="C41" s="77">
        <f>SUM(C17:C40)</f>
        <v>0</v>
      </c>
      <c r="D41" s="78">
        <f>SUM(D17:D40)</f>
        <v>0</v>
      </c>
      <c r="E41" s="78">
        <f t="shared" ref="E41:O41" si="6">SUM(E17:E40)</f>
        <v>0</v>
      </c>
      <c r="F41" s="78">
        <f t="shared" si="6"/>
        <v>0</v>
      </c>
      <c r="G41" s="78">
        <f t="shared" si="6"/>
        <v>0</v>
      </c>
      <c r="H41" s="78">
        <f t="shared" si="6"/>
        <v>0</v>
      </c>
      <c r="I41" s="78">
        <f t="shared" si="6"/>
        <v>0</v>
      </c>
      <c r="J41" s="78">
        <f t="shared" si="6"/>
        <v>0</v>
      </c>
      <c r="K41" s="78">
        <f t="shared" si="6"/>
        <v>0</v>
      </c>
      <c r="L41" s="78">
        <f t="shared" si="6"/>
        <v>0</v>
      </c>
      <c r="M41" s="78">
        <f t="shared" si="6"/>
        <v>0</v>
      </c>
      <c r="N41" s="78">
        <f t="shared" si="6"/>
        <v>0</v>
      </c>
      <c r="O41" s="79">
        <f t="shared" si="6"/>
        <v>0</v>
      </c>
      <c r="P41" s="1"/>
    </row>
    <row r="42" spans="1:16" ht="16.2" thickBot="1" x14ac:dyDescent="0.35">
      <c r="A42" s="1"/>
      <c r="B42" s="50"/>
      <c r="C42" s="80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2"/>
      <c r="P42" s="1"/>
    </row>
    <row r="43" spans="1:16" ht="16.2" thickBot="1" x14ac:dyDescent="0.35">
      <c r="A43" s="1"/>
      <c r="B43" s="51" t="s">
        <v>48</v>
      </c>
      <c r="C43" s="83">
        <f t="shared" ref="C43:O43" si="7">C3+C14-C41</f>
        <v>0</v>
      </c>
      <c r="D43" s="84">
        <f t="shared" si="7"/>
        <v>0</v>
      </c>
      <c r="E43" s="85">
        <f t="shared" si="7"/>
        <v>0</v>
      </c>
      <c r="F43" s="85">
        <f t="shared" si="7"/>
        <v>0</v>
      </c>
      <c r="G43" s="85">
        <f t="shared" si="7"/>
        <v>0</v>
      </c>
      <c r="H43" s="85">
        <f t="shared" si="7"/>
        <v>0</v>
      </c>
      <c r="I43" s="85">
        <f t="shared" si="7"/>
        <v>0</v>
      </c>
      <c r="J43" s="85">
        <f t="shared" si="7"/>
        <v>0</v>
      </c>
      <c r="K43" s="85">
        <f t="shared" si="7"/>
        <v>0</v>
      </c>
      <c r="L43" s="85">
        <f t="shared" si="7"/>
        <v>0</v>
      </c>
      <c r="M43" s="85">
        <f t="shared" si="7"/>
        <v>0</v>
      </c>
      <c r="N43" s="85">
        <f t="shared" si="7"/>
        <v>0</v>
      </c>
      <c r="O43" s="86">
        <f t="shared" si="7"/>
        <v>0</v>
      </c>
      <c r="P43" s="1"/>
    </row>
    <row r="44" spans="1:1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</sheetData>
  <sheetProtection sheet="1" objects="1" scenarios="1"/>
  <mergeCells count="1">
    <mergeCell ref="D1:O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CD348-6398-4907-B647-6F9A4A7560E0}">
  <dimension ref="A1:O46"/>
  <sheetViews>
    <sheetView zoomScale="80" zoomScaleNormal="80" workbookViewId="0">
      <pane xSplit="2" ySplit="3" topLeftCell="C4" activePane="bottomRight" state="frozenSplit"/>
      <selection pane="topRight" activeCell="C1" sqref="C1"/>
      <selection pane="bottomLeft" activeCell="A4" sqref="A4"/>
      <selection pane="bottomRight" activeCell="D49" sqref="D49"/>
    </sheetView>
  </sheetViews>
  <sheetFormatPr defaultColWidth="9.09765625" defaultRowHeight="15.6" x14ac:dyDescent="0.3"/>
  <cols>
    <col min="1" max="1" width="9.09765625" style="1"/>
    <col min="2" max="2" width="40.8984375" style="2" customWidth="1"/>
    <col min="3" max="14" width="17.59765625" style="2" customWidth="1"/>
    <col min="15" max="16384" width="9.09765625" style="2"/>
  </cols>
  <sheetData>
    <row r="1" spans="2:15" ht="66.75" customHeight="1" x14ac:dyDescent="0.3">
      <c r="B1" s="45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1"/>
    </row>
    <row r="2" spans="2:15" x14ac:dyDescent="0.3">
      <c r="B2" s="6"/>
      <c r="C2" s="33" t="str">
        <f>'1. kausi'!D2</f>
        <v>Tammikuu</v>
      </c>
      <c r="D2" s="33" t="str">
        <f>'1. kausi'!E2</f>
        <v>Helmikuu</v>
      </c>
      <c r="E2" s="33" t="str">
        <f>'1. kausi'!F2</f>
        <v>Maaliskuu</v>
      </c>
      <c r="F2" s="33" t="str">
        <f>'1. kausi'!G2</f>
        <v>Huhtikuu</v>
      </c>
      <c r="G2" s="33" t="str">
        <f>'1. kausi'!H2</f>
        <v>Toukokuu</v>
      </c>
      <c r="H2" s="33" t="str">
        <f>'1. kausi'!I2</f>
        <v>Kesäkuu</v>
      </c>
      <c r="I2" s="33" t="str">
        <f>'1. kausi'!J2</f>
        <v>Heinäkuu</v>
      </c>
      <c r="J2" s="33" t="str">
        <f>'1. kausi'!K2</f>
        <v>Elokuu</v>
      </c>
      <c r="K2" s="33" t="str">
        <f>'1. kausi'!L2</f>
        <v>Syyskuu</v>
      </c>
      <c r="L2" s="33" t="str">
        <f>'1. kausi'!M2</f>
        <v>Lokakuu</v>
      </c>
      <c r="M2" s="33" t="str">
        <f>'1. kausi'!N2</f>
        <v>Marraskuu</v>
      </c>
      <c r="N2" s="34" t="str">
        <f>'1. kausi'!O2</f>
        <v>Joulukuu</v>
      </c>
      <c r="O2" s="1"/>
    </row>
    <row r="3" spans="2:15" x14ac:dyDescent="0.3">
      <c r="B3" s="10" t="s">
        <v>13</v>
      </c>
      <c r="C3" s="94">
        <f>'1. kausi'!O43</f>
        <v>0</v>
      </c>
      <c r="D3" s="92">
        <f>C43</f>
        <v>0</v>
      </c>
      <c r="E3" s="92">
        <f t="shared" ref="E3:M3" si="0">D43</f>
        <v>0</v>
      </c>
      <c r="F3" s="92">
        <f t="shared" si="0"/>
        <v>0</v>
      </c>
      <c r="G3" s="92">
        <f t="shared" si="0"/>
        <v>0</v>
      </c>
      <c r="H3" s="92">
        <f t="shared" si="0"/>
        <v>0</v>
      </c>
      <c r="I3" s="92">
        <f t="shared" si="0"/>
        <v>0</v>
      </c>
      <c r="J3" s="92">
        <f t="shared" si="0"/>
        <v>0</v>
      </c>
      <c r="K3" s="92">
        <f t="shared" si="0"/>
        <v>0</v>
      </c>
      <c r="L3" s="92">
        <f t="shared" si="0"/>
        <v>0</v>
      </c>
      <c r="M3" s="92">
        <f t="shared" si="0"/>
        <v>0</v>
      </c>
      <c r="N3" s="93">
        <f>M43</f>
        <v>0</v>
      </c>
      <c r="O3" s="1"/>
    </row>
    <row r="4" spans="2:15" x14ac:dyDescent="0.3">
      <c r="B4" s="6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"/>
    </row>
    <row r="5" spans="2:15" ht="21" x14ac:dyDescent="0.3">
      <c r="B5" s="49" t="s">
        <v>14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"/>
    </row>
    <row r="6" spans="2:15" x14ac:dyDescent="0.3">
      <c r="B6" s="35" t="str">
        <f>'1. kausi'!B6</f>
        <v>Oman pääoman lisäys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36">
        <v>0</v>
      </c>
      <c r="O6" s="1"/>
    </row>
    <row r="7" spans="2:15" x14ac:dyDescent="0.3">
      <c r="B7" s="125" t="str">
        <f>'1. kausi'!B7</f>
        <v>Myynti</v>
      </c>
      <c r="C7" s="126">
        <v>0</v>
      </c>
      <c r="D7" s="126">
        <v>0</v>
      </c>
      <c r="E7" s="126">
        <v>0</v>
      </c>
      <c r="F7" s="126">
        <v>0</v>
      </c>
      <c r="G7" s="126">
        <v>0</v>
      </c>
      <c r="H7" s="126">
        <v>0</v>
      </c>
      <c r="I7" s="126">
        <v>0</v>
      </c>
      <c r="J7" s="126">
        <v>0</v>
      </c>
      <c r="K7" s="126">
        <v>0</v>
      </c>
      <c r="L7" s="126">
        <v>0</v>
      </c>
      <c r="M7" s="126">
        <v>0</v>
      </c>
      <c r="N7" s="127">
        <v>0</v>
      </c>
      <c r="O7" s="1"/>
    </row>
    <row r="8" spans="2:15" x14ac:dyDescent="0.3">
      <c r="B8" s="37" t="str">
        <f>'1. kausi'!B8</f>
        <v>Lainojen lisäys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27">
        <v>0</v>
      </c>
      <c r="O8" s="1"/>
    </row>
    <row r="9" spans="2:15" x14ac:dyDescent="0.3">
      <c r="B9" s="105" t="str">
        <f>'1. kausi'!B9</f>
        <v>Saadut yritystuet</v>
      </c>
      <c r="C9" s="126">
        <v>0</v>
      </c>
      <c r="D9" s="126">
        <v>0</v>
      </c>
      <c r="E9" s="126">
        <v>0</v>
      </c>
      <c r="F9" s="126">
        <v>0</v>
      </c>
      <c r="G9" s="126">
        <v>0</v>
      </c>
      <c r="H9" s="126">
        <v>0</v>
      </c>
      <c r="I9" s="126">
        <v>0</v>
      </c>
      <c r="J9" s="126">
        <v>0</v>
      </c>
      <c r="K9" s="126">
        <v>0</v>
      </c>
      <c r="L9" s="126">
        <v>0</v>
      </c>
      <c r="M9" s="126">
        <v>0</v>
      </c>
      <c r="N9" s="127">
        <v>0</v>
      </c>
      <c r="O9" s="1"/>
    </row>
    <row r="10" spans="2:15" x14ac:dyDescent="0.3">
      <c r="B10" s="38" t="str">
        <f>'1. kausi'!B10</f>
        <v>Muut tulot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8">
        <v>0</v>
      </c>
      <c r="O10" s="1"/>
    </row>
    <row r="11" spans="2:15" x14ac:dyDescent="0.3">
      <c r="B11" s="38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1"/>
    </row>
    <row r="12" spans="2:15" x14ac:dyDescent="0.3">
      <c r="B12" s="128" t="s">
        <v>20</v>
      </c>
      <c r="C12" s="129">
        <f>C7*0.24</f>
        <v>0</v>
      </c>
      <c r="D12" s="129">
        <f t="shared" ref="D12:N12" si="1">D7*0.24</f>
        <v>0</v>
      </c>
      <c r="E12" s="129">
        <f t="shared" si="1"/>
        <v>0</v>
      </c>
      <c r="F12" s="129">
        <f t="shared" si="1"/>
        <v>0</v>
      </c>
      <c r="G12" s="129">
        <f t="shared" si="1"/>
        <v>0</v>
      </c>
      <c r="H12" s="129">
        <f t="shared" si="1"/>
        <v>0</v>
      </c>
      <c r="I12" s="129">
        <f t="shared" si="1"/>
        <v>0</v>
      </c>
      <c r="J12" s="129">
        <f t="shared" si="1"/>
        <v>0</v>
      </c>
      <c r="K12" s="129">
        <f t="shared" si="1"/>
        <v>0</v>
      </c>
      <c r="L12" s="129">
        <f t="shared" si="1"/>
        <v>0</v>
      </c>
      <c r="M12" s="129">
        <f t="shared" si="1"/>
        <v>0</v>
      </c>
      <c r="N12" s="130">
        <f t="shared" si="1"/>
        <v>0</v>
      </c>
      <c r="O12" s="1"/>
    </row>
    <row r="13" spans="2:15" x14ac:dyDescent="0.3">
      <c r="B13" s="38" t="s">
        <v>21</v>
      </c>
      <c r="C13" s="23">
        <f t="shared" ref="C13:N13" si="2">IF(C39&gt;C12,C39-C12,0)</f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  <c r="I13" s="23">
        <f t="shared" si="2"/>
        <v>0</v>
      </c>
      <c r="J13" s="23">
        <f t="shared" si="2"/>
        <v>0</v>
      </c>
      <c r="K13" s="23">
        <f t="shared" si="2"/>
        <v>0</v>
      </c>
      <c r="L13" s="23">
        <f t="shared" si="2"/>
        <v>0</v>
      </c>
      <c r="M13" s="23">
        <f t="shared" si="2"/>
        <v>0</v>
      </c>
      <c r="N13" s="24">
        <f t="shared" si="2"/>
        <v>0</v>
      </c>
      <c r="O13" s="1"/>
    </row>
    <row r="14" spans="2:15" x14ac:dyDescent="0.3">
      <c r="B14" s="131" t="s">
        <v>22</v>
      </c>
      <c r="C14" s="132">
        <f t="shared" ref="C14:N14" si="3">SUM(C7:C13)</f>
        <v>0</v>
      </c>
      <c r="D14" s="132">
        <f t="shared" si="3"/>
        <v>0</v>
      </c>
      <c r="E14" s="132">
        <f t="shared" si="3"/>
        <v>0</v>
      </c>
      <c r="F14" s="132">
        <f t="shared" si="3"/>
        <v>0</v>
      </c>
      <c r="G14" s="132">
        <f t="shared" si="3"/>
        <v>0</v>
      </c>
      <c r="H14" s="132">
        <f t="shared" si="3"/>
        <v>0</v>
      </c>
      <c r="I14" s="132">
        <f t="shared" si="3"/>
        <v>0</v>
      </c>
      <c r="J14" s="132">
        <f t="shared" si="3"/>
        <v>0</v>
      </c>
      <c r="K14" s="132">
        <f t="shared" si="3"/>
        <v>0</v>
      </c>
      <c r="L14" s="132">
        <f t="shared" si="3"/>
        <v>0</v>
      </c>
      <c r="M14" s="132">
        <f t="shared" si="3"/>
        <v>0</v>
      </c>
      <c r="N14" s="133">
        <f t="shared" si="3"/>
        <v>0</v>
      </c>
      <c r="O14" s="1"/>
    </row>
    <row r="15" spans="2:15" x14ac:dyDescent="0.3">
      <c r="B15" s="10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"/>
    </row>
    <row r="16" spans="2:15" ht="21" x14ac:dyDescent="0.3">
      <c r="B16" s="49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"/>
    </row>
    <row r="17" spans="2:15" x14ac:dyDescent="0.3">
      <c r="B17" s="35" t="str">
        <f>'1. kausi'!B17</f>
        <v>Liiketoiminnan ostot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6">
        <v>0</v>
      </c>
      <c r="O17" s="1"/>
    </row>
    <row r="18" spans="2:15" x14ac:dyDescent="0.3">
      <c r="B18" s="125" t="str">
        <f>'1. kausi'!B18</f>
        <v>Muut aineet ja tarvikkeet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5">
        <v>0</v>
      </c>
      <c r="O18" s="1"/>
    </row>
    <row r="19" spans="2:15" x14ac:dyDescent="0.3">
      <c r="B19" s="37" t="str">
        <f>'1. kausi'!B19</f>
        <v>Lainojen lyhennykset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27">
        <v>0</v>
      </c>
      <c r="O19" s="1"/>
    </row>
    <row r="20" spans="2:15" x14ac:dyDescent="0.3">
      <c r="B20" s="125" t="str">
        <f>'1. kausi'!B20</f>
        <v>Lainojen korot</v>
      </c>
      <c r="C20" s="134">
        <v>0</v>
      </c>
      <c r="D20" s="134">
        <v>0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5">
        <v>0</v>
      </c>
      <c r="O20" s="1"/>
    </row>
    <row r="21" spans="2:15" x14ac:dyDescent="0.3">
      <c r="B21" s="37" t="str">
        <f>'1. kausi'!B21</f>
        <v>Vakuutusmaksut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27">
        <v>0</v>
      </c>
      <c r="O21" s="1"/>
    </row>
    <row r="22" spans="2:15" x14ac:dyDescent="0.3">
      <c r="B22" s="125" t="str">
        <f>'1. kausi'!B22</f>
        <v>Toimitilojen vuokrat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5">
        <v>0</v>
      </c>
      <c r="O22" s="1"/>
    </row>
    <row r="23" spans="2:15" x14ac:dyDescent="0.3">
      <c r="B23" s="37" t="str">
        <f>'1. kausi'!B23</f>
        <v>Markkinointikulut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27">
        <v>0</v>
      </c>
      <c r="O23" s="1"/>
    </row>
    <row r="24" spans="2:15" x14ac:dyDescent="0.3">
      <c r="B24" s="125" t="str">
        <f>'1. kausi'!B24</f>
        <v>Yrittäjän palkka/yksityisnostot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5">
        <v>0</v>
      </c>
      <c r="O24" s="1"/>
    </row>
    <row r="25" spans="2:15" x14ac:dyDescent="0.3">
      <c r="B25" s="37" t="str">
        <f>'1. kausi'!B25</f>
        <v>Työntekijöiden palkat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27">
        <v>0</v>
      </c>
      <c r="O25" s="1"/>
    </row>
    <row r="26" spans="2:15" x14ac:dyDescent="0.3">
      <c r="B26" s="125" t="str">
        <f>'1. kausi'!B26</f>
        <v>Sosiaaliturvamaksut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5">
        <v>0</v>
      </c>
      <c r="O26" s="1"/>
    </row>
    <row r="27" spans="2:15" x14ac:dyDescent="0.3">
      <c r="B27" s="37" t="str">
        <f>'1. kausi'!B27</f>
        <v>Verot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27">
        <v>0</v>
      </c>
      <c r="O27" s="1"/>
    </row>
    <row r="28" spans="2:15" x14ac:dyDescent="0.3">
      <c r="B28" s="125" t="str">
        <f>'1. kausi'!B28</f>
        <v>Poistot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5">
        <v>0</v>
      </c>
      <c r="O28" s="1"/>
    </row>
    <row r="29" spans="2:15" x14ac:dyDescent="0.3">
      <c r="B29" s="37" t="str">
        <f>'1. kausi'!B29</f>
        <v>Kirjanpito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27">
        <v>0</v>
      </c>
      <c r="O29" s="1"/>
    </row>
    <row r="30" spans="2:15" x14ac:dyDescent="0.3">
      <c r="B30" s="125" t="str">
        <f>'1. kausi'!B30</f>
        <v>Puhelin, netti ja muut liittymät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5">
        <v>0</v>
      </c>
      <c r="O30" s="1"/>
    </row>
    <row r="31" spans="2:15" x14ac:dyDescent="0.3">
      <c r="B31" s="37" t="str">
        <f>'1. kausi'!B31</f>
        <v>Ohjelmistot ja lisenssit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27">
        <v>0</v>
      </c>
      <c r="O31" s="1"/>
    </row>
    <row r="32" spans="2:15" x14ac:dyDescent="0.3">
      <c r="B32" s="125" t="str">
        <f>'1. kausi'!B32</f>
        <v>Jäsenmaksut</v>
      </c>
      <c r="C32" s="134">
        <v>0</v>
      </c>
      <c r="D32" s="134">
        <v>0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5">
        <v>0</v>
      </c>
      <c r="O32" s="1"/>
    </row>
    <row r="33" spans="2:15" x14ac:dyDescent="0.3">
      <c r="B33" s="37" t="str">
        <f>'1. kausi'!B33</f>
        <v xml:space="preserve">Kurssit ja koulutus 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27">
        <v>0</v>
      </c>
      <c r="O33" s="1"/>
    </row>
    <row r="34" spans="2:15" x14ac:dyDescent="0.3">
      <c r="B34" s="125" t="str">
        <f>'1. kausi'!B34</f>
        <v>Investoinnit</v>
      </c>
      <c r="C34" s="134">
        <v>0</v>
      </c>
      <c r="D34" s="134">
        <v>0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35">
        <v>0</v>
      </c>
      <c r="O34" s="1"/>
    </row>
    <row r="35" spans="2:15" x14ac:dyDescent="0.3">
      <c r="B35" s="37" t="str">
        <f>'1. kausi'!B35</f>
        <v>Edustuskulut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27">
        <v>0</v>
      </c>
      <c r="O35" s="1"/>
    </row>
    <row r="36" spans="2:15" x14ac:dyDescent="0.3">
      <c r="B36" s="125" t="str">
        <f>'1. kausi'!B36</f>
        <v>Muut kulut Alv (0 %)</v>
      </c>
      <c r="C36" s="134">
        <v>0</v>
      </c>
      <c r="D36" s="134">
        <v>0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35">
        <v>0</v>
      </c>
      <c r="O36" s="1"/>
    </row>
    <row r="37" spans="2:15" x14ac:dyDescent="0.3">
      <c r="B37" s="38" t="str">
        <f>'1. kausi'!B37</f>
        <v>Muut kulut Alv (24 %)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8">
        <v>0</v>
      </c>
      <c r="O37" s="1"/>
    </row>
    <row r="38" spans="2:15" x14ac:dyDescent="0.3">
      <c r="B38" s="37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30"/>
      <c r="O38" s="1"/>
    </row>
    <row r="39" spans="2:15" x14ac:dyDescent="0.3">
      <c r="B39" s="35" t="s">
        <v>45</v>
      </c>
      <c r="C39" s="39">
        <f>(C17+C18+C29+C21+C23+C30+C31+C32+C34+C35+C33+C37)*0.24</f>
        <v>0</v>
      </c>
      <c r="D39" s="39">
        <f t="shared" ref="D39:N39" si="4">(D17+D18+D29+D21+D23+D30+D31+D32+D34+D35+D33+D37)*0.24</f>
        <v>0</v>
      </c>
      <c r="E39" s="39">
        <f t="shared" si="4"/>
        <v>0</v>
      </c>
      <c r="F39" s="39">
        <f t="shared" si="4"/>
        <v>0</v>
      </c>
      <c r="G39" s="39">
        <f t="shared" si="4"/>
        <v>0</v>
      </c>
      <c r="H39" s="39">
        <f t="shared" si="4"/>
        <v>0</v>
      </c>
      <c r="I39" s="39">
        <f t="shared" si="4"/>
        <v>0</v>
      </c>
      <c r="J39" s="39">
        <f t="shared" si="4"/>
        <v>0</v>
      </c>
      <c r="K39" s="39">
        <f t="shared" si="4"/>
        <v>0</v>
      </c>
      <c r="L39" s="39">
        <f t="shared" si="4"/>
        <v>0</v>
      </c>
      <c r="M39" s="39">
        <f t="shared" si="4"/>
        <v>0</v>
      </c>
      <c r="N39" s="103">
        <f t="shared" si="4"/>
        <v>0</v>
      </c>
      <c r="O39" s="1"/>
    </row>
    <row r="40" spans="2:15" x14ac:dyDescent="0.3">
      <c r="B40" s="136" t="s">
        <v>46</v>
      </c>
      <c r="C40" s="137">
        <f t="shared" ref="C40:N40" si="5">IF(C39&gt;C12,0,C12-C39)</f>
        <v>0</v>
      </c>
      <c r="D40" s="137">
        <f t="shared" si="5"/>
        <v>0</v>
      </c>
      <c r="E40" s="137">
        <f t="shared" si="5"/>
        <v>0</v>
      </c>
      <c r="F40" s="137">
        <f t="shared" si="5"/>
        <v>0</v>
      </c>
      <c r="G40" s="137">
        <f t="shared" si="5"/>
        <v>0</v>
      </c>
      <c r="H40" s="137">
        <f t="shared" si="5"/>
        <v>0</v>
      </c>
      <c r="I40" s="137">
        <f t="shared" si="5"/>
        <v>0</v>
      </c>
      <c r="J40" s="137">
        <f t="shared" si="5"/>
        <v>0</v>
      </c>
      <c r="K40" s="137">
        <f t="shared" si="5"/>
        <v>0</v>
      </c>
      <c r="L40" s="137">
        <f t="shared" si="5"/>
        <v>0</v>
      </c>
      <c r="M40" s="137">
        <f t="shared" si="5"/>
        <v>0</v>
      </c>
      <c r="N40" s="138">
        <f t="shared" si="5"/>
        <v>0</v>
      </c>
      <c r="O40" s="1"/>
    </row>
    <row r="41" spans="2:15" x14ac:dyDescent="0.3">
      <c r="B41" s="40" t="s">
        <v>47</v>
      </c>
      <c r="C41" s="91">
        <f>SUM(C17:C40)</f>
        <v>0</v>
      </c>
      <c r="D41" s="92">
        <f t="shared" ref="D41:N41" si="6">SUM(D17:D40)</f>
        <v>0</v>
      </c>
      <c r="E41" s="92">
        <f t="shared" si="6"/>
        <v>0</v>
      </c>
      <c r="F41" s="92">
        <f t="shared" si="6"/>
        <v>0</v>
      </c>
      <c r="G41" s="92">
        <f t="shared" si="6"/>
        <v>0</v>
      </c>
      <c r="H41" s="92">
        <f t="shared" si="6"/>
        <v>0</v>
      </c>
      <c r="I41" s="92">
        <f t="shared" si="6"/>
        <v>0</v>
      </c>
      <c r="J41" s="92">
        <f t="shared" si="6"/>
        <v>0</v>
      </c>
      <c r="K41" s="92">
        <f t="shared" si="6"/>
        <v>0</v>
      </c>
      <c r="L41" s="92">
        <f t="shared" si="6"/>
        <v>0</v>
      </c>
      <c r="M41" s="92">
        <f t="shared" si="6"/>
        <v>0</v>
      </c>
      <c r="N41" s="93">
        <f t="shared" si="6"/>
        <v>0</v>
      </c>
      <c r="O41" s="1"/>
    </row>
    <row r="42" spans="2:15" ht="16.2" thickBot="1" x14ac:dyDescent="0.35">
      <c r="B42" s="5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2"/>
      <c r="O42" s="1"/>
    </row>
    <row r="43" spans="2:15" ht="16.2" thickBot="1" x14ac:dyDescent="0.35">
      <c r="B43" s="51" t="s">
        <v>48</v>
      </c>
      <c r="C43" s="85">
        <f>C3+C14-C41</f>
        <v>0</v>
      </c>
      <c r="D43" s="85">
        <f t="shared" ref="D43:N43" si="7">D3+D14-D41</f>
        <v>0</v>
      </c>
      <c r="E43" s="85">
        <f t="shared" si="7"/>
        <v>0</v>
      </c>
      <c r="F43" s="85">
        <f t="shared" si="7"/>
        <v>0</v>
      </c>
      <c r="G43" s="85">
        <f t="shared" si="7"/>
        <v>0</v>
      </c>
      <c r="H43" s="85">
        <f t="shared" si="7"/>
        <v>0</v>
      </c>
      <c r="I43" s="85">
        <f t="shared" si="7"/>
        <v>0</v>
      </c>
      <c r="J43" s="85">
        <f t="shared" si="7"/>
        <v>0</v>
      </c>
      <c r="K43" s="85">
        <f t="shared" si="7"/>
        <v>0</v>
      </c>
      <c r="L43" s="85">
        <f t="shared" si="7"/>
        <v>0</v>
      </c>
      <c r="M43" s="85">
        <f t="shared" si="7"/>
        <v>0</v>
      </c>
      <c r="N43" s="86">
        <f t="shared" si="7"/>
        <v>0</v>
      </c>
      <c r="O43" s="1"/>
    </row>
    <row r="44" spans="2:15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9EFDB-D722-4FDF-8444-CED3369CA7CE}">
  <dimension ref="A1:O46"/>
  <sheetViews>
    <sheetView zoomScale="90" zoomScaleNormal="90" workbookViewId="0">
      <pane xSplit="2" ySplit="3" topLeftCell="C4" activePane="bottomRight" state="frozenSplit"/>
      <selection pane="topRight" activeCell="C1" sqref="C1"/>
      <selection pane="bottomLeft" activeCell="A4" sqref="A4"/>
      <selection pane="bottomRight" activeCell="C49" sqref="C49"/>
    </sheetView>
  </sheetViews>
  <sheetFormatPr defaultColWidth="9.09765625" defaultRowHeight="15.6" x14ac:dyDescent="0.3"/>
  <cols>
    <col min="1" max="1" width="9.09765625" style="1"/>
    <col min="2" max="2" width="40.8984375" style="2" customWidth="1"/>
    <col min="3" max="14" width="17.59765625" style="2" customWidth="1"/>
    <col min="15" max="16384" width="9.09765625" style="2"/>
  </cols>
  <sheetData>
    <row r="1" spans="2:15" ht="66.75" customHeight="1" x14ac:dyDescent="0.3">
      <c r="B1" s="45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1"/>
    </row>
    <row r="2" spans="2:15" x14ac:dyDescent="0.3">
      <c r="B2" s="44"/>
      <c r="C2" s="33" t="str">
        <f>'1. kausi'!D2</f>
        <v>Tammikuu</v>
      </c>
      <c r="D2" s="33" t="str">
        <f>'1. kausi'!E2</f>
        <v>Helmikuu</v>
      </c>
      <c r="E2" s="33" t="str">
        <f>'1. kausi'!F2</f>
        <v>Maaliskuu</v>
      </c>
      <c r="F2" s="33" t="str">
        <f>'1. kausi'!G2</f>
        <v>Huhtikuu</v>
      </c>
      <c r="G2" s="33" t="str">
        <f>'1. kausi'!H2</f>
        <v>Toukokuu</v>
      </c>
      <c r="H2" s="33" t="str">
        <f>'1. kausi'!I2</f>
        <v>Kesäkuu</v>
      </c>
      <c r="I2" s="33" t="str">
        <f>'1. kausi'!J2</f>
        <v>Heinäkuu</v>
      </c>
      <c r="J2" s="33" t="str">
        <f>'1. kausi'!K2</f>
        <v>Elokuu</v>
      </c>
      <c r="K2" s="33" t="str">
        <f>'1. kausi'!L2</f>
        <v>Syyskuu</v>
      </c>
      <c r="L2" s="33" t="str">
        <f>'1. kausi'!M2</f>
        <v>Lokakuu</v>
      </c>
      <c r="M2" s="33" t="str">
        <f>'1. kausi'!N2</f>
        <v>Marraskuu</v>
      </c>
      <c r="N2" s="34" t="str">
        <f>'1. kausi'!O2</f>
        <v>Joulukuu</v>
      </c>
      <c r="O2" s="1"/>
    </row>
    <row r="3" spans="2:15" x14ac:dyDescent="0.3">
      <c r="B3" s="41" t="s">
        <v>13</v>
      </c>
      <c r="C3" s="95">
        <f>'2. kausi'!N43</f>
        <v>0</v>
      </c>
      <c r="D3" s="96">
        <f>C43</f>
        <v>0</v>
      </c>
      <c r="E3" s="96">
        <f t="shared" ref="E3:M3" si="0">D43</f>
        <v>0</v>
      </c>
      <c r="F3" s="96">
        <f t="shared" si="0"/>
        <v>0</v>
      </c>
      <c r="G3" s="96">
        <f t="shared" si="0"/>
        <v>0</v>
      </c>
      <c r="H3" s="96">
        <f t="shared" si="0"/>
        <v>0</v>
      </c>
      <c r="I3" s="96">
        <f t="shared" si="0"/>
        <v>0</v>
      </c>
      <c r="J3" s="96">
        <f t="shared" si="0"/>
        <v>0</v>
      </c>
      <c r="K3" s="96">
        <f t="shared" si="0"/>
        <v>0</v>
      </c>
      <c r="L3" s="96">
        <f t="shared" si="0"/>
        <v>0</v>
      </c>
      <c r="M3" s="96">
        <f t="shared" si="0"/>
        <v>0</v>
      </c>
      <c r="N3" s="97">
        <f>M43</f>
        <v>0</v>
      </c>
      <c r="O3" s="1"/>
    </row>
    <row r="4" spans="2:15" x14ac:dyDescent="0.3">
      <c r="B4" s="6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1"/>
    </row>
    <row r="5" spans="2:15" ht="21" x14ac:dyDescent="0.3">
      <c r="B5" s="49" t="s">
        <v>14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1"/>
    </row>
    <row r="6" spans="2:15" x14ac:dyDescent="0.3">
      <c r="B6" s="35" t="str">
        <f>'1. kausi'!B6</f>
        <v>Oman pääoman lisäys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90">
        <v>0</v>
      </c>
      <c r="O6" s="1"/>
    </row>
    <row r="7" spans="2:15" x14ac:dyDescent="0.3">
      <c r="B7" s="125" t="str">
        <f>'1. kausi'!B7</f>
        <v>Myynti</v>
      </c>
      <c r="C7" s="107">
        <v>0</v>
      </c>
      <c r="D7" s="107">
        <v>0</v>
      </c>
      <c r="E7" s="107">
        <v>0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0</v>
      </c>
      <c r="N7" s="108">
        <v>0</v>
      </c>
      <c r="O7" s="1"/>
    </row>
    <row r="8" spans="2:15" x14ac:dyDescent="0.3">
      <c r="B8" s="37" t="str">
        <f>'1. kausi'!B8</f>
        <v>Lainojen lisäys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70">
        <v>0</v>
      </c>
      <c r="O8" s="1"/>
    </row>
    <row r="9" spans="2:15" x14ac:dyDescent="0.3">
      <c r="B9" s="105" t="str">
        <f>'1. kausi'!B9</f>
        <v>Saadut yritystuet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8">
        <v>0</v>
      </c>
      <c r="O9" s="1"/>
    </row>
    <row r="10" spans="2:15" x14ac:dyDescent="0.3">
      <c r="B10" s="38" t="str">
        <f>'1. kausi'!B10</f>
        <v>Muut tulot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71">
        <v>0</v>
      </c>
      <c r="O10" s="1"/>
    </row>
    <row r="11" spans="2:15" x14ac:dyDescent="0.3">
      <c r="B11" s="38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0"/>
      <c r="O11" s="1"/>
    </row>
    <row r="12" spans="2:15" x14ac:dyDescent="0.3">
      <c r="B12" s="128" t="s">
        <v>20</v>
      </c>
      <c r="C12" s="112">
        <f>C7*0.24</f>
        <v>0</v>
      </c>
      <c r="D12" s="112">
        <f t="shared" ref="D12:N12" si="1">D7*0.24</f>
        <v>0</v>
      </c>
      <c r="E12" s="112">
        <f t="shared" si="1"/>
        <v>0</v>
      </c>
      <c r="F12" s="112">
        <f t="shared" si="1"/>
        <v>0</v>
      </c>
      <c r="G12" s="112">
        <f t="shared" si="1"/>
        <v>0</v>
      </c>
      <c r="H12" s="112">
        <f t="shared" si="1"/>
        <v>0</v>
      </c>
      <c r="I12" s="112">
        <f t="shared" si="1"/>
        <v>0</v>
      </c>
      <c r="J12" s="112">
        <f t="shared" si="1"/>
        <v>0</v>
      </c>
      <c r="K12" s="112">
        <f t="shared" si="1"/>
        <v>0</v>
      </c>
      <c r="L12" s="112">
        <f t="shared" si="1"/>
        <v>0</v>
      </c>
      <c r="M12" s="112">
        <f t="shared" si="1"/>
        <v>0</v>
      </c>
      <c r="N12" s="113">
        <f t="shared" si="1"/>
        <v>0</v>
      </c>
      <c r="O12" s="1"/>
    </row>
    <row r="13" spans="2:15" x14ac:dyDescent="0.3">
      <c r="B13" s="38" t="s">
        <v>21</v>
      </c>
      <c r="C13" s="62">
        <f t="shared" ref="C13:N13" si="2">IF(C39&gt;C12,C39-C12,0)</f>
        <v>0</v>
      </c>
      <c r="D13" s="62">
        <f t="shared" si="2"/>
        <v>0</v>
      </c>
      <c r="E13" s="62">
        <f t="shared" si="2"/>
        <v>0</v>
      </c>
      <c r="F13" s="62">
        <f t="shared" si="2"/>
        <v>0</v>
      </c>
      <c r="G13" s="62">
        <f t="shared" si="2"/>
        <v>0</v>
      </c>
      <c r="H13" s="62">
        <f t="shared" si="2"/>
        <v>0</v>
      </c>
      <c r="I13" s="62">
        <f t="shared" si="2"/>
        <v>0</v>
      </c>
      <c r="J13" s="62">
        <f t="shared" si="2"/>
        <v>0</v>
      </c>
      <c r="K13" s="62">
        <f t="shared" si="2"/>
        <v>0</v>
      </c>
      <c r="L13" s="62">
        <f t="shared" si="2"/>
        <v>0</v>
      </c>
      <c r="M13" s="62">
        <f t="shared" si="2"/>
        <v>0</v>
      </c>
      <c r="N13" s="63">
        <f t="shared" si="2"/>
        <v>0</v>
      </c>
      <c r="O13" s="1"/>
    </row>
    <row r="14" spans="2:15" x14ac:dyDescent="0.3">
      <c r="B14" s="139" t="s">
        <v>22</v>
      </c>
      <c r="C14" s="140">
        <f t="shared" ref="C14:N14" si="3">SUM(C7:C13)</f>
        <v>0</v>
      </c>
      <c r="D14" s="140">
        <f t="shared" si="3"/>
        <v>0</v>
      </c>
      <c r="E14" s="140">
        <f t="shared" si="3"/>
        <v>0</v>
      </c>
      <c r="F14" s="140">
        <f t="shared" si="3"/>
        <v>0</v>
      </c>
      <c r="G14" s="140">
        <f t="shared" si="3"/>
        <v>0</v>
      </c>
      <c r="H14" s="140">
        <f t="shared" si="3"/>
        <v>0</v>
      </c>
      <c r="I14" s="140">
        <f t="shared" si="3"/>
        <v>0</v>
      </c>
      <c r="J14" s="140">
        <f t="shared" si="3"/>
        <v>0</v>
      </c>
      <c r="K14" s="140">
        <f t="shared" si="3"/>
        <v>0</v>
      </c>
      <c r="L14" s="140">
        <f t="shared" si="3"/>
        <v>0</v>
      </c>
      <c r="M14" s="140">
        <f t="shared" si="3"/>
        <v>0</v>
      </c>
      <c r="N14" s="141">
        <f t="shared" si="3"/>
        <v>0</v>
      </c>
      <c r="O14" s="1"/>
    </row>
    <row r="15" spans="2:15" x14ac:dyDescent="0.3">
      <c r="B15" s="6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1"/>
    </row>
    <row r="16" spans="2:15" ht="21" x14ac:dyDescent="0.3">
      <c r="B16" s="49" t="s">
        <v>23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1"/>
    </row>
    <row r="17" spans="2:15" x14ac:dyDescent="0.3">
      <c r="B17" s="35" t="str">
        <f>'1. kausi'!B17</f>
        <v>Liiketoiminnan ostot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9">
        <v>0</v>
      </c>
      <c r="O17" s="1"/>
    </row>
    <row r="18" spans="2:15" x14ac:dyDescent="0.3">
      <c r="B18" s="125" t="str">
        <f>'1. kausi'!B18</f>
        <v>Muut aineet ja tarvikkeet</v>
      </c>
      <c r="C18" s="119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20">
        <v>0</v>
      </c>
      <c r="O18" s="1"/>
    </row>
    <row r="19" spans="2:15" x14ac:dyDescent="0.3">
      <c r="B19" s="37" t="str">
        <f>'1. kausi'!B19</f>
        <v>Lainojen lyhennykset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70">
        <v>0</v>
      </c>
      <c r="O19" s="1"/>
    </row>
    <row r="20" spans="2:15" x14ac:dyDescent="0.3">
      <c r="B20" s="125" t="str">
        <f>'1. kausi'!B20</f>
        <v>Lainojen korot</v>
      </c>
      <c r="C20" s="119">
        <v>0</v>
      </c>
      <c r="D20" s="119">
        <v>0</v>
      </c>
      <c r="E20" s="119">
        <v>0</v>
      </c>
      <c r="F20" s="119">
        <v>0</v>
      </c>
      <c r="G20" s="119">
        <v>0</v>
      </c>
      <c r="H20" s="119">
        <v>0</v>
      </c>
      <c r="I20" s="119">
        <v>0</v>
      </c>
      <c r="J20" s="119">
        <v>0</v>
      </c>
      <c r="K20" s="119">
        <v>0</v>
      </c>
      <c r="L20" s="119">
        <v>0</v>
      </c>
      <c r="M20" s="119">
        <v>0</v>
      </c>
      <c r="N20" s="120">
        <v>0</v>
      </c>
      <c r="O20" s="1"/>
    </row>
    <row r="21" spans="2:15" x14ac:dyDescent="0.3">
      <c r="B21" s="37" t="str">
        <f>'1. kausi'!B21</f>
        <v>Vakuutusmaksut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70">
        <v>0</v>
      </c>
      <c r="O21" s="1"/>
    </row>
    <row r="22" spans="2:15" x14ac:dyDescent="0.3">
      <c r="B22" s="125" t="str">
        <f>'1. kausi'!B22</f>
        <v>Toimitilojen vuokrat</v>
      </c>
      <c r="C22" s="119">
        <v>0</v>
      </c>
      <c r="D22" s="119">
        <v>0</v>
      </c>
      <c r="E22" s="119">
        <v>0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v>0</v>
      </c>
      <c r="L22" s="119">
        <v>0</v>
      </c>
      <c r="M22" s="119">
        <v>0</v>
      </c>
      <c r="N22" s="120">
        <v>0</v>
      </c>
      <c r="O22" s="1"/>
    </row>
    <row r="23" spans="2:15" x14ac:dyDescent="0.3">
      <c r="B23" s="37" t="str">
        <f>'1. kausi'!B23</f>
        <v>Markkinointikulut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70">
        <v>0</v>
      </c>
      <c r="O23" s="1"/>
    </row>
    <row r="24" spans="2:15" x14ac:dyDescent="0.3">
      <c r="B24" s="125" t="str">
        <f>'1. kausi'!B24</f>
        <v>Yrittäjän palkka/yksityisnostot</v>
      </c>
      <c r="C24" s="119">
        <v>0</v>
      </c>
      <c r="D24" s="119">
        <v>0</v>
      </c>
      <c r="E24" s="119">
        <v>0</v>
      </c>
      <c r="F24" s="119">
        <v>0</v>
      </c>
      <c r="G24" s="119">
        <v>0</v>
      </c>
      <c r="H24" s="119">
        <v>0</v>
      </c>
      <c r="I24" s="119">
        <v>0</v>
      </c>
      <c r="J24" s="119">
        <v>0</v>
      </c>
      <c r="K24" s="119">
        <v>0</v>
      </c>
      <c r="L24" s="119">
        <v>0</v>
      </c>
      <c r="M24" s="119">
        <v>0</v>
      </c>
      <c r="N24" s="120">
        <v>0</v>
      </c>
      <c r="O24" s="1"/>
    </row>
    <row r="25" spans="2:15" x14ac:dyDescent="0.3">
      <c r="B25" s="37" t="str">
        <f>'1. kausi'!B25</f>
        <v>Työntekijöiden palkat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70">
        <v>0</v>
      </c>
      <c r="O25" s="1"/>
    </row>
    <row r="26" spans="2:15" x14ac:dyDescent="0.3">
      <c r="B26" s="125" t="str">
        <f>'1. kausi'!B26</f>
        <v>Sosiaaliturvamaksut</v>
      </c>
      <c r="C26" s="119">
        <v>0</v>
      </c>
      <c r="D26" s="119">
        <v>0</v>
      </c>
      <c r="E26" s="119">
        <v>0</v>
      </c>
      <c r="F26" s="119">
        <v>0</v>
      </c>
      <c r="G26" s="119">
        <v>0</v>
      </c>
      <c r="H26" s="119">
        <v>0</v>
      </c>
      <c r="I26" s="119">
        <v>0</v>
      </c>
      <c r="J26" s="119">
        <v>0</v>
      </c>
      <c r="K26" s="119">
        <v>0</v>
      </c>
      <c r="L26" s="119">
        <v>0</v>
      </c>
      <c r="M26" s="119">
        <v>0</v>
      </c>
      <c r="N26" s="120">
        <v>0</v>
      </c>
      <c r="O26" s="1"/>
    </row>
    <row r="27" spans="2:15" x14ac:dyDescent="0.3">
      <c r="B27" s="37" t="str">
        <f>'1. kausi'!B27</f>
        <v>Verot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70">
        <v>0</v>
      </c>
      <c r="O27" s="1"/>
    </row>
    <row r="28" spans="2:15" x14ac:dyDescent="0.3">
      <c r="B28" s="125" t="str">
        <f>'1. kausi'!B28</f>
        <v>Poistot</v>
      </c>
      <c r="C28" s="119">
        <v>0</v>
      </c>
      <c r="D28" s="119">
        <v>0</v>
      </c>
      <c r="E28" s="119">
        <v>0</v>
      </c>
      <c r="F28" s="119">
        <v>0</v>
      </c>
      <c r="G28" s="119">
        <v>0</v>
      </c>
      <c r="H28" s="119">
        <v>0</v>
      </c>
      <c r="I28" s="119">
        <v>0</v>
      </c>
      <c r="J28" s="119">
        <v>0</v>
      </c>
      <c r="K28" s="119">
        <v>0</v>
      </c>
      <c r="L28" s="119">
        <v>0</v>
      </c>
      <c r="M28" s="119">
        <v>0</v>
      </c>
      <c r="N28" s="120">
        <v>0</v>
      </c>
      <c r="O28" s="1"/>
    </row>
    <row r="29" spans="2:15" x14ac:dyDescent="0.3">
      <c r="B29" s="37" t="str">
        <f>'1. kausi'!B29</f>
        <v>Kirjanpito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70">
        <v>0</v>
      </c>
      <c r="O29" s="1"/>
    </row>
    <row r="30" spans="2:15" x14ac:dyDescent="0.3">
      <c r="B30" s="125" t="str">
        <f>'1. kausi'!B30</f>
        <v>Puhelin, netti ja muut liittymät</v>
      </c>
      <c r="C30" s="119">
        <v>0</v>
      </c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119">
        <v>0</v>
      </c>
      <c r="J30" s="119">
        <v>0</v>
      </c>
      <c r="K30" s="119">
        <v>0</v>
      </c>
      <c r="L30" s="119">
        <v>0</v>
      </c>
      <c r="M30" s="119">
        <v>0</v>
      </c>
      <c r="N30" s="120">
        <v>0</v>
      </c>
      <c r="O30" s="1"/>
    </row>
    <row r="31" spans="2:15" x14ac:dyDescent="0.3">
      <c r="B31" s="37" t="str">
        <f>'1. kausi'!B31</f>
        <v>Ohjelmistot ja lisenssit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70">
        <v>0</v>
      </c>
      <c r="O31" s="1"/>
    </row>
    <row r="32" spans="2:15" x14ac:dyDescent="0.3">
      <c r="B32" s="125" t="str">
        <f>'1. kausi'!B32</f>
        <v>Jäsenmaksut</v>
      </c>
      <c r="C32" s="119">
        <v>0</v>
      </c>
      <c r="D32" s="119">
        <v>0</v>
      </c>
      <c r="E32" s="119">
        <v>0</v>
      </c>
      <c r="F32" s="119">
        <v>0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20">
        <v>0</v>
      </c>
      <c r="O32" s="1"/>
    </row>
    <row r="33" spans="2:15" x14ac:dyDescent="0.3">
      <c r="B33" s="37" t="str">
        <f>'1. kausi'!B33</f>
        <v xml:space="preserve">Kurssit ja koulutus 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70">
        <v>0</v>
      </c>
      <c r="O33" s="1"/>
    </row>
    <row r="34" spans="2:15" x14ac:dyDescent="0.3">
      <c r="B34" s="125" t="str">
        <f>'1. kausi'!B34</f>
        <v>Investoinnit</v>
      </c>
      <c r="C34" s="119">
        <v>0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119">
        <v>0</v>
      </c>
      <c r="J34" s="119">
        <v>0</v>
      </c>
      <c r="K34" s="119">
        <v>0</v>
      </c>
      <c r="L34" s="119">
        <v>0</v>
      </c>
      <c r="M34" s="119">
        <v>0</v>
      </c>
      <c r="N34" s="120">
        <v>0</v>
      </c>
      <c r="O34" s="1"/>
    </row>
    <row r="35" spans="2:15" x14ac:dyDescent="0.3">
      <c r="B35" s="37" t="str">
        <f>'1. kausi'!B35</f>
        <v>Edustuskulut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70">
        <v>0</v>
      </c>
      <c r="O35" s="1"/>
    </row>
    <row r="36" spans="2:15" x14ac:dyDescent="0.3">
      <c r="B36" s="125" t="str">
        <f>'1. kausi'!B36</f>
        <v>Muut kulut Alv (0 %)</v>
      </c>
      <c r="C36" s="119">
        <v>0</v>
      </c>
      <c r="D36" s="119">
        <v>0</v>
      </c>
      <c r="E36" s="119">
        <v>0</v>
      </c>
      <c r="F36" s="119">
        <v>0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9">
        <v>0</v>
      </c>
      <c r="N36" s="120">
        <v>0</v>
      </c>
      <c r="O36" s="1"/>
    </row>
    <row r="37" spans="2:15" x14ac:dyDescent="0.3">
      <c r="B37" s="38" t="str">
        <f>'1. kausi'!B37</f>
        <v>Muut kulut Alv (24 %)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71">
        <v>0</v>
      </c>
      <c r="O37" s="1"/>
    </row>
    <row r="38" spans="2:15" x14ac:dyDescent="0.3">
      <c r="B38" s="37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4"/>
      <c r="O38" s="1"/>
    </row>
    <row r="39" spans="2:15" x14ac:dyDescent="0.3">
      <c r="B39" s="35" t="s">
        <v>45</v>
      </c>
      <c r="C39" s="98">
        <f>(C17+C18+C29+C21+C23+C30+C31+C32+C34+C35+C33+C37)*0.24</f>
        <v>0</v>
      </c>
      <c r="D39" s="98">
        <f t="shared" ref="D39:N39" si="4">(D17+D18+D29+D21+D23+D30+D31+D32+D34+D35+D33+D37)*0.24</f>
        <v>0</v>
      </c>
      <c r="E39" s="98">
        <f t="shared" si="4"/>
        <v>0</v>
      </c>
      <c r="F39" s="98">
        <f t="shared" si="4"/>
        <v>0</v>
      </c>
      <c r="G39" s="98">
        <f t="shared" si="4"/>
        <v>0</v>
      </c>
      <c r="H39" s="98">
        <f t="shared" si="4"/>
        <v>0</v>
      </c>
      <c r="I39" s="98">
        <f t="shared" si="4"/>
        <v>0</v>
      </c>
      <c r="J39" s="98">
        <f t="shared" si="4"/>
        <v>0</v>
      </c>
      <c r="K39" s="98">
        <f t="shared" si="4"/>
        <v>0</v>
      </c>
      <c r="L39" s="98">
        <f t="shared" si="4"/>
        <v>0</v>
      </c>
      <c r="M39" s="98">
        <f t="shared" si="4"/>
        <v>0</v>
      </c>
      <c r="N39" s="104">
        <f t="shared" si="4"/>
        <v>0</v>
      </c>
      <c r="O39" s="1"/>
    </row>
    <row r="40" spans="2:15" x14ac:dyDescent="0.3">
      <c r="B40" s="136" t="s">
        <v>46</v>
      </c>
      <c r="C40" s="142">
        <f t="shared" ref="C40:N40" si="5">IF(C39&gt;C12,0,C12-C39)</f>
        <v>0</v>
      </c>
      <c r="D40" s="142">
        <f t="shared" si="5"/>
        <v>0</v>
      </c>
      <c r="E40" s="142">
        <f t="shared" si="5"/>
        <v>0</v>
      </c>
      <c r="F40" s="142">
        <f t="shared" si="5"/>
        <v>0</v>
      </c>
      <c r="G40" s="142">
        <f t="shared" si="5"/>
        <v>0</v>
      </c>
      <c r="H40" s="142">
        <f t="shared" si="5"/>
        <v>0</v>
      </c>
      <c r="I40" s="142">
        <f t="shared" si="5"/>
        <v>0</v>
      </c>
      <c r="J40" s="142">
        <f t="shared" si="5"/>
        <v>0</v>
      </c>
      <c r="K40" s="142">
        <f t="shared" si="5"/>
        <v>0</v>
      </c>
      <c r="L40" s="142">
        <f t="shared" si="5"/>
        <v>0</v>
      </c>
      <c r="M40" s="142">
        <f t="shared" si="5"/>
        <v>0</v>
      </c>
      <c r="N40" s="143">
        <f t="shared" si="5"/>
        <v>0</v>
      </c>
      <c r="O40" s="1"/>
    </row>
    <row r="41" spans="2:15" x14ac:dyDescent="0.3">
      <c r="B41" s="40" t="s">
        <v>47</v>
      </c>
      <c r="C41" s="99">
        <f t="shared" ref="C41:N41" si="6">SUM(C17:C40)</f>
        <v>0</v>
      </c>
      <c r="D41" s="99">
        <f t="shared" si="6"/>
        <v>0</v>
      </c>
      <c r="E41" s="99">
        <f t="shared" si="6"/>
        <v>0</v>
      </c>
      <c r="F41" s="99">
        <f t="shared" si="6"/>
        <v>0</v>
      </c>
      <c r="G41" s="99">
        <f t="shared" si="6"/>
        <v>0</v>
      </c>
      <c r="H41" s="99">
        <f t="shared" si="6"/>
        <v>0</v>
      </c>
      <c r="I41" s="99">
        <f t="shared" si="6"/>
        <v>0</v>
      </c>
      <c r="J41" s="99">
        <f t="shared" si="6"/>
        <v>0</v>
      </c>
      <c r="K41" s="99">
        <f t="shared" si="6"/>
        <v>0</v>
      </c>
      <c r="L41" s="99">
        <f t="shared" si="6"/>
        <v>0</v>
      </c>
      <c r="M41" s="99">
        <f t="shared" si="6"/>
        <v>0</v>
      </c>
      <c r="N41" s="100">
        <f t="shared" si="6"/>
        <v>0</v>
      </c>
      <c r="O41" s="1"/>
    </row>
    <row r="42" spans="2:15" ht="16.2" thickBot="1" x14ac:dyDescent="0.35">
      <c r="B42" s="32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2"/>
      <c r="O42" s="1"/>
    </row>
    <row r="43" spans="2:15" ht="16.2" thickBot="1" x14ac:dyDescent="0.35">
      <c r="B43" s="51" t="s">
        <v>48</v>
      </c>
      <c r="C43" s="85">
        <f>C3+C14-C41</f>
        <v>0</v>
      </c>
      <c r="D43" s="85">
        <f t="shared" ref="D43:N43" si="7">D3+D14-D41</f>
        <v>0</v>
      </c>
      <c r="E43" s="85">
        <f t="shared" si="7"/>
        <v>0</v>
      </c>
      <c r="F43" s="85">
        <f t="shared" si="7"/>
        <v>0</v>
      </c>
      <c r="G43" s="85">
        <f t="shared" si="7"/>
        <v>0</v>
      </c>
      <c r="H43" s="85">
        <f t="shared" si="7"/>
        <v>0</v>
      </c>
      <c r="I43" s="85">
        <f t="shared" si="7"/>
        <v>0</v>
      </c>
      <c r="J43" s="85">
        <f t="shared" si="7"/>
        <v>0</v>
      </c>
      <c r="K43" s="85">
        <f t="shared" si="7"/>
        <v>0</v>
      </c>
      <c r="L43" s="85">
        <f t="shared" si="7"/>
        <v>0</v>
      </c>
      <c r="M43" s="85">
        <f t="shared" si="7"/>
        <v>0</v>
      </c>
      <c r="N43" s="86">
        <f t="shared" si="7"/>
        <v>0</v>
      </c>
      <c r="O43" s="1"/>
    </row>
    <row r="44" spans="2:15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</sheetData>
  <sheetProtection sheet="1" objects="1" scenarios="1"/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81f60ac0-9d31-44f6-af87-396ec1ebbe40}" enabled="1" method="Privileged" siteId="{587834e5-e45c-42f4-aa5e-8fc073285d5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Ohje</vt:lpstr>
      <vt:lpstr>1. kausi</vt:lpstr>
      <vt:lpstr>2. kausi</vt:lpstr>
      <vt:lpstr>3. kausi</vt:lpstr>
    </vt:vector>
  </TitlesOfParts>
  <Manager/>
  <Company>Säästöpankki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Jaakkola Kyösti (Sp-Liitto)</dc:creator>
  <cp:keywords/>
  <dc:description/>
  <cp:lastModifiedBy>Kallio Harriet (SPP)</cp:lastModifiedBy>
  <cp:revision/>
  <dcterms:created xsi:type="dcterms:W3CDTF">2024-03-07T13:17:54Z</dcterms:created>
  <dcterms:modified xsi:type="dcterms:W3CDTF">2024-05-23T05:28:47Z</dcterms:modified>
  <cp:category/>
  <cp:contentStatus/>
</cp:coreProperties>
</file>